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tabRatio="781" activeTab="0"/>
  </bookViews>
  <sheets>
    <sheet name="Introduction" sheetId="1" r:id="rId1"/>
    <sheet name=" Help" sheetId="2" r:id="rId2"/>
    <sheet name="Enter your data here" sheetId="3" r:id="rId3"/>
    <sheet name="Results" sheetId="4" r:id="rId4"/>
  </sheets>
  <definedNames/>
  <calcPr fullCalcOnLoad="1"/>
</workbook>
</file>

<file path=xl/comments3.xml><?xml version="1.0" encoding="utf-8"?>
<comments xmlns="http://schemas.openxmlformats.org/spreadsheetml/2006/main">
  <authors>
    <author>lperry</author>
  </authors>
  <commentList>
    <comment ref="D50" authorId="0">
      <text>
        <r>
          <rPr>
            <sz val="8"/>
            <rFont val="Tahoma"/>
            <family val="2"/>
          </rPr>
          <t xml:space="preserve">For further details see Enriching Communities: the value of public libraries in NSW. Appendices to the report 2008. Appendix 19  </t>
        </r>
      </text>
    </comment>
    <comment ref="F18" authorId="0">
      <text>
        <r>
          <rPr>
            <sz val="8"/>
            <rFont val="Tahoma"/>
            <family val="0"/>
          </rPr>
          <t xml:space="preserve">20% is the estimated percentage of library users reporting in house usage of material.  
</t>
        </r>
      </text>
    </comment>
    <comment ref="F20" authorId="0">
      <text>
        <r>
          <rPr>
            <sz val="8"/>
            <rFont val="Tahoma"/>
            <family val="0"/>
          </rPr>
          <t xml:space="preserve">20% is the estimated percentage of non book items which are purchased. 
</t>
        </r>
      </text>
    </comment>
    <comment ref="F21" authorId="0">
      <text>
        <r>
          <rPr>
            <sz val="8"/>
            <rFont val="Tahoma"/>
            <family val="0"/>
          </rPr>
          <t xml:space="preserve">80% is the estimated percentage of  non book items which are rented. 
</t>
        </r>
      </text>
    </comment>
    <comment ref="F24" authorId="0">
      <text>
        <r>
          <rPr>
            <sz val="8"/>
            <rFont val="Tahoma"/>
            <family val="2"/>
          </rPr>
          <t>For further details on how this figure was estimated refer to Enriching Communities: the value of public libraries in NSW/ Appendices to report Appendix 16 p 127 "Legal costs offset by LIAC enquiries"</t>
        </r>
      </text>
    </comment>
    <comment ref="F7" authorId="0">
      <text>
        <r>
          <rPr>
            <sz val="8"/>
            <rFont val="Tahoma"/>
            <family val="0"/>
          </rPr>
          <t xml:space="preserve">Use total number of books circulated by your library sevice as reported in NSW Public Library Statistics Table 2a
</t>
        </r>
      </text>
    </comment>
    <comment ref="F8" authorId="0">
      <text>
        <r>
          <rPr>
            <sz val="8"/>
            <rFont val="Tahoma"/>
            <family val="0"/>
          </rPr>
          <t xml:space="preserve">Use total number of non books circulated for your library service reported in NSW Public Library Statistics Table 2a.
</t>
        </r>
      </text>
    </comment>
    <comment ref="F9" authorId="0">
      <text>
        <r>
          <rPr>
            <sz val="8"/>
            <rFont val="Tahoma"/>
            <family val="0"/>
          </rPr>
          <t xml:space="preserve">Use total number of serials borrowed by your library service  reported in NSW Public Statistics Table 2a. 
</t>
        </r>
      </text>
    </comment>
    <comment ref="F10" authorId="0">
      <text>
        <r>
          <rPr>
            <sz val="8"/>
            <rFont val="Tahoma"/>
            <family val="0"/>
          </rPr>
          <t xml:space="preserve">Only include circulation figures for material which has not been counted in books, non books and serial figures above.
</t>
        </r>
      </text>
    </comment>
    <comment ref="F11" authorId="0">
      <text>
        <r>
          <rPr>
            <sz val="8"/>
            <rFont val="Tahoma"/>
            <family val="0"/>
          </rPr>
          <t xml:space="preserve">Use total number of internet bookings for your library service reported in NSW Public Library Statistics Table 20 
</t>
        </r>
      </text>
    </comment>
    <comment ref="F12" authorId="0">
      <text>
        <r>
          <rPr>
            <sz val="8"/>
            <rFont val="Tahoma"/>
            <family val="0"/>
          </rPr>
          <t xml:space="preserve">Use total number of information requests completed by your library services reported in NSW Public Library Statistics Table 21
</t>
        </r>
      </text>
    </comment>
    <comment ref="F13" authorId="0">
      <text>
        <r>
          <rPr>
            <sz val="8"/>
            <rFont val="Tahoma"/>
            <family val="0"/>
          </rPr>
          <t xml:space="preserve">Use your library's internal figures here.
</t>
        </r>
      </text>
    </comment>
    <comment ref="F14" authorId="0">
      <text>
        <r>
          <rPr>
            <sz val="8"/>
            <rFont val="Tahoma"/>
            <family val="0"/>
          </rPr>
          <t xml:space="preserve">Use the Total Expenditure for your library service as reported in NSW Public Library Statsitivs Table 1 here. Total Expenditure = operating + capital expenditure and includes Local Government, State Government subsidy and Library Development Grant (where applicable) funding.  
</t>
        </r>
      </text>
    </comment>
    <comment ref="F15" authorId="0">
      <text>
        <r>
          <rPr>
            <sz val="8"/>
            <rFont val="Tahoma"/>
            <family val="2"/>
          </rPr>
          <t>Total number of visits to Central and branches to your Library Service as cited in NSW Public Library statistics Table 19.</t>
        </r>
      </text>
    </comment>
    <comment ref="F16" authorId="0">
      <text>
        <r>
          <rPr>
            <sz val="8"/>
            <rFont val="Tahoma"/>
            <family val="0"/>
          </rPr>
          <t xml:space="preserve">Use the Total Registered Members figure for your library service as reported in NSW Public Library Statistics Table 4. 
</t>
        </r>
      </text>
    </comment>
    <comment ref="F17" authorId="0">
      <text>
        <r>
          <rPr>
            <sz val="8"/>
            <rFont val="Tahoma"/>
            <family val="0"/>
          </rPr>
          <t xml:space="preserve">20% is the estimated percentage of loans that are renewed.  Use this figure here unless you have figures for your library service. 
</t>
        </r>
      </text>
    </comment>
    <comment ref="F22" authorId="0">
      <text>
        <r>
          <rPr>
            <sz val="8"/>
            <rFont val="Tahoma"/>
            <family val="0"/>
          </rPr>
          <t xml:space="preserve">Select average travel cost from the following: 
Country Library=$1.69
Metro-inner  =$1.04
Metro-outer=$1.56 
</t>
        </r>
      </text>
    </comment>
    <comment ref="F23" authorId="0">
      <text>
        <r>
          <rPr>
            <sz val="8"/>
            <rFont val="Tahoma"/>
            <family val="0"/>
          </rPr>
          <t xml:space="preserve">Select </t>
        </r>
        <r>
          <rPr>
            <i/>
            <sz val="8"/>
            <rFont val="Tahoma"/>
            <family val="2"/>
          </rPr>
          <t xml:space="preserve">members as a percentage </t>
        </r>
        <r>
          <rPr>
            <sz val="8"/>
            <rFont val="Tahoma"/>
            <family val="0"/>
          </rPr>
          <t xml:space="preserve">of library users from the following:
Country Library=86.4%
Metro-inner=86%
Metro-outer=82.2%
Standalone=85%
Regional=85.9% 
</t>
        </r>
      </text>
    </comment>
    <comment ref="F26" authorId="0">
      <text>
        <r>
          <rPr>
            <sz val="8"/>
            <rFont val="Tahoma"/>
            <family val="0"/>
          </rPr>
          <t xml:space="preserve">Select relevant % of users encouraged to get their own internet account from the following:
Country Library=8.2%
Metro-inner=3.8%
Metro-outer=8.6%
Standalone=6.3%
Regional=8.1% 
</t>
        </r>
      </text>
    </comment>
    <comment ref="F27" authorId="0">
      <text>
        <r>
          <rPr>
            <sz val="8"/>
            <rFont val="Tahoma"/>
            <family val="0"/>
          </rPr>
          <t xml:space="preserve">Select relevant % of users encouraged to get their own internet account from the following:
Country Library=8.2%
Metro-inner=3.8%
Metro-outer=8.6%
Standalone=6.3%
Regional=8.1% 
</t>
        </r>
      </text>
    </comment>
    <comment ref="F28" authorId="0">
      <text>
        <r>
          <rPr>
            <sz val="8"/>
            <rFont val="Tahoma"/>
            <family val="0"/>
          </rPr>
          <t xml:space="preserve">Based on advertised ISP rates. For further details see Enriching Communities: the value of public libraries in NSW/ Appendices to report Appendix 19 p 147
</t>
        </r>
      </text>
    </comment>
    <comment ref="F29" authorId="0">
      <text>
        <r>
          <rPr>
            <sz val="8"/>
            <rFont val="Tahoma"/>
            <family val="0"/>
          </rPr>
          <t xml:space="preserve">Based on advertised retail prices.  For further details see Enriching Communities: the value of public libraries in NSW/ Appendices to report Appendix 19 p 147
</t>
        </r>
      </text>
    </comment>
    <comment ref="F30" authorId="0">
      <text>
        <r>
          <rPr>
            <sz val="8"/>
            <rFont val="Tahoma"/>
            <family val="0"/>
          </rPr>
          <t xml:space="preserve">PC and software replacement period is estimated to be 4 years for the purposes of this calculation.
</t>
        </r>
      </text>
    </comment>
    <comment ref="F31" authorId="0">
      <text>
        <r>
          <rPr>
            <sz val="8"/>
            <rFont val="Tahoma"/>
            <family val="0"/>
          </rPr>
          <t xml:space="preserve">Do not enter data here, the spreadsheet will automatically caculate this figure.
</t>
        </r>
      </text>
    </comment>
    <comment ref="F34" authorId="0">
      <text>
        <r>
          <rPr>
            <sz val="8"/>
            <rFont val="Tahoma"/>
            <family val="2"/>
          </rPr>
          <t xml:space="preserve">The average cost of new books purchased from bookstores in 2003/04 was $20.24. (ABS 1371.0 )This was increased to $25 to allow for infllation and higher proportions of hardcover and trade paperback verions held in public libraries. </t>
        </r>
      </text>
    </comment>
    <comment ref="F35" authorId="0">
      <text>
        <r>
          <rPr>
            <sz val="8"/>
            <rFont val="Tahoma"/>
            <family val="2"/>
          </rPr>
          <t xml:space="preserve">The average unit price of a DVD as estimated in Enriching Communities: the value of public libraries in NSW. Appendices to the report   2008. See page 126  </t>
        </r>
      </text>
    </comment>
    <comment ref="F36" authorId="0">
      <text>
        <r>
          <rPr>
            <sz val="8"/>
            <rFont val="Tahoma"/>
            <family val="0"/>
          </rPr>
          <t xml:space="preserve">The average rental  price of DVD as estimated in Enriching Communities: the value of public libraries in NSW. Appendices to the report   2008. See page 126  
</t>
        </r>
      </text>
    </comment>
    <comment ref="F37" authorId="0">
      <text>
        <r>
          <rPr>
            <sz val="8"/>
            <rFont val="Tahoma"/>
            <family val="0"/>
          </rPr>
          <t xml:space="preserve">The average unit price of a serial as estimated in Enriching Communities: the value of public libraries in NSW. Appendices to the report   2008. See page 126  
</t>
        </r>
      </text>
    </comment>
    <comment ref="F39" authorId="0">
      <text>
        <r>
          <rPr>
            <sz val="8"/>
            <rFont val="Tahoma"/>
            <family val="0"/>
          </rPr>
          <t xml:space="preserve">Unit price based on online search of advertised rates in 2007.See  Enriching Communities: the value of public libraries in NSW. Appendices to the report   2008. See page 127   
</t>
        </r>
      </text>
    </comment>
    <comment ref="F40" authorId="0">
      <text>
        <r>
          <rPr>
            <sz val="8"/>
            <rFont val="Tahoma"/>
            <family val="0"/>
          </rPr>
          <t xml:space="preserve">Based on figure quoted in a range legal publications for first appointments. See Enriching Communities: the value of public libraries in NSW. Appendices to the report   2008. See page 127    
</t>
        </r>
      </text>
    </comment>
    <comment ref="F41" authorId="0">
      <text>
        <r>
          <rPr>
            <sz val="8"/>
            <rFont val="Tahoma"/>
            <family val="0"/>
          </rPr>
          <t xml:space="preserve">The estimated unit cost approximates the cost incurred on a cost recovery basis of twenty minute refererence enquiry provided by a Grade 1 Librarian in 2007. For details see Enriching Communities: the value of public libraries in NSW. Appendices to the report   2008, page 127   
</t>
        </r>
      </text>
    </comment>
    <comment ref="F42" authorId="0">
      <text>
        <r>
          <rPr>
            <sz val="8"/>
            <rFont val="Tahoma"/>
            <family val="0"/>
          </rPr>
          <t xml:space="preserve">Based on estimates of equivalent commercial provider costs as reported in Enriching Communities: the value of public libraries in NSW. Appendices to the report   2008. Appendix 5 question 7  
</t>
        </r>
      </text>
    </comment>
    <comment ref="F50" authorId="0">
      <text>
        <r>
          <rPr>
            <sz val="8"/>
            <rFont val="Tahoma"/>
            <family val="0"/>
          </rPr>
          <t xml:space="preserve">For further details see Enriching Communities: the value of public libraries in NSW. Appendices to the report 2008. Appendix 19  
</t>
        </r>
      </text>
    </comment>
  </commentList>
</comments>
</file>

<file path=xl/sharedStrings.xml><?xml version="1.0" encoding="utf-8"?>
<sst xmlns="http://schemas.openxmlformats.org/spreadsheetml/2006/main" count="135" uniqueCount="118">
  <si>
    <t>Non-books borrowed:</t>
  </si>
  <si>
    <t>Data Element</t>
  </si>
  <si>
    <t>Number of books borrowed</t>
  </si>
  <si>
    <t>NSW Public Library Statistics, Table 2a</t>
  </si>
  <si>
    <t>Number of non-books borrowed</t>
  </si>
  <si>
    <t>Serials borrowed</t>
  </si>
  <si>
    <t>Separate collections borrowed</t>
  </si>
  <si>
    <t>Internet bookings</t>
  </si>
  <si>
    <t>NSW Public Library Statistics, Table 20</t>
  </si>
  <si>
    <t>Information requests</t>
  </si>
  <si>
    <t>NSW Public Library Statistics, Table 21</t>
  </si>
  <si>
    <t>Number of attendees at library programs</t>
  </si>
  <si>
    <t>Internal library statistics</t>
  </si>
  <si>
    <t>Operating and capital expenditure</t>
  </si>
  <si>
    <t>NSW Public Library Statistics, Table 1</t>
  </si>
  <si>
    <t>Number of visits</t>
  </si>
  <si>
    <t>NSW Public Library Statistics, Table 19</t>
  </si>
  <si>
    <t>Number of library members</t>
  </si>
  <si>
    <t>NSW Public Library Statistics, Table 4</t>
  </si>
  <si>
    <t>Average travel cost per visit</t>
  </si>
  <si>
    <t>Members as percentage of library users</t>
  </si>
  <si>
    <t>Percentage of information requests that result in avoiding legal fees</t>
  </si>
  <si>
    <t>Percentage of loans that are renewed and/or re-borrowed</t>
  </si>
  <si>
    <t>Internal library statistics or 20%</t>
  </si>
  <si>
    <t>(a) Percent of items purchased</t>
  </si>
  <si>
    <t>(b) Percent of items rented</t>
  </si>
  <si>
    <t>For library users that opened Internet accounts as a result of using public library Internet services:</t>
  </si>
  <si>
    <t>(a) Percent of library users</t>
  </si>
  <si>
    <t>(b) Percent who also purchase PCs</t>
  </si>
  <si>
    <t xml:space="preserve">(c) Estimated ISP cost per annum  </t>
  </si>
  <si>
    <t>(d) PC &amp; software replacement cost</t>
  </si>
  <si>
    <t>Advertised retail prices</t>
  </si>
  <si>
    <t>(e) PC &amp; software replacement cycle (years)</t>
  </si>
  <si>
    <t>Number of library users</t>
  </si>
  <si>
    <t>Calculated by spreadsheet</t>
  </si>
  <si>
    <t>Books</t>
  </si>
  <si>
    <t>Non-books (purchased)</t>
  </si>
  <si>
    <t>Estimated mix of non-book retail sales:</t>
  </si>
  <si>
    <t>Non-books (rented)</t>
  </si>
  <si>
    <t>Serials</t>
  </si>
  <si>
    <t>Separate collections</t>
  </si>
  <si>
    <t>Internet café usage charge</t>
  </si>
  <si>
    <t>Legal fees for an initial consultation</t>
  </si>
  <si>
    <t>Information request</t>
  </si>
  <si>
    <t>Library programs</t>
  </si>
  <si>
    <t>Equivalent Commercial Unit Costs:</t>
  </si>
  <si>
    <t>Fees quoted in legal publications</t>
  </si>
  <si>
    <t>Staff cost for a 20 minute enquiry (refer App.16)</t>
  </si>
  <si>
    <t>Local commercial provider costs</t>
  </si>
  <si>
    <t>Equivalent average retail price of items procured</t>
  </si>
  <si>
    <t>Percentage of library users reporting in-house use of materials</t>
  </si>
  <si>
    <t>Value Added Multipliers:</t>
  </si>
  <si>
    <t>Museums and libraries multiplier</t>
  </si>
  <si>
    <t>CPI weighted average multiplier</t>
  </si>
  <si>
    <t>Communications multiplier</t>
  </si>
  <si>
    <t>Motor vehicles and parts multiplier</t>
  </si>
  <si>
    <t>Petroleum products multiplier</t>
  </si>
  <si>
    <t>Books &amp; other publishing multiplier</t>
  </si>
  <si>
    <t>Economic Benefit Description</t>
  </si>
  <si>
    <t>Transactions</t>
  </si>
  <si>
    <t>Benefit ($mil)</t>
  </si>
  <si>
    <t>Unit Cost</t>
  </si>
  <si>
    <t>Books borrowed in lieu of purchase</t>
  </si>
  <si>
    <t>(a) in lieu of purchase</t>
  </si>
  <si>
    <t>(b) in lieu of rental</t>
  </si>
  <si>
    <t>Serials borrowed in lieu of purchase</t>
  </si>
  <si>
    <t>Separate collections borrowed in lieu of purchase</t>
  </si>
  <si>
    <t>Internet usage in lieu of Internet Cafes</t>
  </si>
  <si>
    <t>Legal costs offset by LIAC enquiries</t>
  </si>
  <si>
    <t>Information requests in lieu of purchase</t>
  </si>
  <si>
    <t>Attend library programs in lieu of external programs</t>
  </si>
  <si>
    <t>Economic Activity Description</t>
  </si>
  <si>
    <t>Base level activity</t>
  </si>
  <si>
    <t>Value added multiplier</t>
  </si>
  <si>
    <t>Total Economic Activity ($mil)</t>
  </si>
  <si>
    <t>Travelling costs incurred by library visits</t>
  </si>
  <si>
    <t>Internet accounts opened and related IT expenditure</t>
  </si>
  <si>
    <t>Impact of redistributing financial savings from borrowing library materials</t>
  </si>
  <si>
    <t>Total Economic Benefit</t>
  </si>
  <si>
    <t>Total Economic Activity</t>
  </si>
  <si>
    <t>Access materials in-house in lieu of purchase</t>
  </si>
  <si>
    <r>
      <t>Enriching Communities</t>
    </r>
    <r>
      <rPr>
        <sz val="12"/>
        <rFont val="Arial"/>
        <family val="0"/>
      </rPr>
      <t xml:space="preserve"> report estimates</t>
    </r>
  </si>
  <si>
    <r>
      <t xml:space="preserve">Enriching Communities </t>
    </r>
    <r>
      <rPr>
        <sz val="12"/>
        <rFont val="Arial"/>
        <family val="2"/>
      </rPr>
      <t>report</t>
    </r>
    <r>
      <rPr>
        <sz val="12"/>
        <rFont val="Arial"/>
        <family val="0"/>
      </rPr>
      <t xml:space="preserve">: Appendix 16 </t>
    </r>
  </si>
  <si>
    <r>
      <t>Select from</t>
    </r>
    <r>
      <rPr>
        <i/>
        <sz val="12"/>
        <rFont val="Arial"/>
        <family val="2"/>
      </rPr>
      <t xml:space="preserve"> Enriching Communities </t>
    </r>
    <r>
      <rPr>
        <sz val="12"/>
        <rFont val="Arial"/>
        <family val="2"/>
      </rPr>
      <t>report</t>
    </r>
    <r>
      <rPr>
        <sz val="12"/>
        <rFont val="Arial"/>
        <family val="0"/>
      </rPr>
      <t>: Appendix 20</t>
    </r>
  </si>
  <si>
    <r>
      <t xml:space="preserve">Select from </t>
    </r>
    <r>
      <rPr>
        <i/>
        <sz val="12"/>
        <rFont val="Arial"/>
        <family val="2"/>
      </rPr>
      <t xml:space="preserve">Enriching Communities </t>
    </r>
    <r>
      <rPr>
        <sz val="12"/>
        <rFont val="Arial"/>
        <family val="2"/>
      </rPr>
      <t>report</t>
    </r>
    <r>
      <rPr>
        <sz val="12"/>
        <rFont val="Arial"/>
        <family val="0"/>
      </rPr>
      <t>: Appendix 15, Q25</t>
    </r>
  </si>
  <si>
    <t>Select from Enriching Communities report: Appendix 15, Q14f</t>
  </si>
  <si>
    <r>
      <t xml:space="preserve">Enriching Communities </t>
    </r>
    <r>
      <rPr>
        <sz val="12"/>
        <rFont val="Arial"/>
        <family val="2"/>
      </rPr>
      <t>re</t>
    </r>
    <r>
      <rPr>
        <sz val="12"/>
        <rFont val="Arial"/>
        <family val="0"/>
      </rPr>
      <t>port estimates</t>
    </r>
  </si>
  <si>
    <t xml:space="preserve">Enriching Communities report calculation </t>
  </si>
  <si>
    <t>Data Source and help notes</t>
  </si>
  <si>
    <t xml:space="preserve">Calculating the Economic Benefit and Economic Activity of your Library Service </t>
  </si>
  <si>
    <t>How to calculate the Economic Benefit and Economic Activity your library generates for your community</t>
  </si>
  <si>
    <t>See below*</t>
  </si>
  <si>
    <r>
      <t xml:space="preserve">*The source document for the multipliers shown above is the National Centre for Culture and Recreation Statistics 2001 report titled </t>
    </r>
    <r>
      <rPr>
        <i/>
        <sz val="12"/>
        <rFont val="Arial"/>
        <family val="2"/>
      </rPr>
      <t>Multipliers for Culture-Related Industries</t>
    </r>
    <r>
      <rPr>
        <sz val="12"/>
        <rFont val="Arial"/>
        <family val="0"/>
      </rPr>
      <t>.</t>
    </r>
  </si>
  <si>
    <t>Economic Benefit generated for your Community</t>
  </si>
  <si>
    <t>Economic Activity generated by your library service for your community</t>
  </si>
  <si>
    <t>Enter data here</t>
  </si>
  <si>
    <t>Base Data Required for Calculations</t>
  </si>
  <si>
    <t>Results (Please note you do not need to enter any data here)</t>
  </si>
  <si>
    <t xml:space="preserve">Where do I get the data to enter on the worksheet? </t>
  </si>
  <si>
    <t>Where do I enter my data?</t>
  </si>
  <si>
    <r>
      <t>Enter</t>
    </r>
    <r>
      <rPr>
        <sz val="11"/>
        <rFont val="Arial"/>
        <family val="0"/>
      </rPr>
      <t xml:space="preserve"> your data into the white cells in the "</t>
    </r>
    <r>
      <rPr>
        <i/>
        <sz val="11"/>
        <rFont val="Arial"/>
        <family val="2"/>
      </rPr>
      <t>Enter your data here</t>
    </r>
    <r>
      <rPr>
        <sz val="11"/>
        <rFont val="Arial"/>
        <family val="0"/>
      </rPr>
      <t xml:space="preserve"> " worksheet. You will </t>
    </r>
    <r>
      <rPr>
        <b/>
        <sz val="11"/>
        <rFont val="Arial"/>
        <family val="2"/>
      </rPr>
      <t>not</t>
    </r>
    <r>
      <rPr>
        <sz val="11"/>
        <rFont val="Arial"/>
        <family val="0"/>
      </rPr>
      <t xml:space="preserve"> be able to enter your data into the coloured cells as this data has already been entered for you.  You do NOT need to enter any data into the "Results" worksheet. The "Results"  worksheet has links to the data you have entered on the "Enter data here" worksheet and will automatically calculate the economic benefit and economic activity generated by the library service.  </t>
    </r>
  </si>
  <si>
    <t>Are there any examples I can look at?</t>
  </si>
  <si>
    <r>
      <t>The</t>
    </r>
    <r>
      <rPr>
        <sz val="11"/>
        <rFont val="Times New Roman"/>
        <family val="1"/>
      </rPr>
      <t xml:space="preserve"> </t>
    </r>
    <r>
      <rPr>
        <sz val="11"/>
        <rFont val="Arial"/>
        <family val="2"/>
      </rPr>
      <t>economic benefit derived from public libraries is the financial amount saved relative to the cost of obtaining services from alternate sources.  An economic benefit occurs for the community when public library users utilise library services at a cost lower than the cost of equivalent commercially available services.</t>
    </r>
  </si>
  <si>
    <t xml:space="preserve">What is Economic Benefit? </t>
  </si>
  <si>
    <t>What is Economic activity?</t>
  </si>
  <si>
    <t>The economic activity generated by public libraries is real financial activity in the form of the various exchanges of goods and services and associated multiplier effects necessary to provide public library services. Economic activity for a community reflects transactions involving economic exchanges associated with and necessary for the delivery of public library services.</t>
  </si>
  <si>
    <t xml:space="preserve">Where can I find more information about Economic Benefit and activity? </t>
  </si>
  <si>
    <t>You will need to use the latest edition of Public Library Statistics to access some of the data for your library that you will need. However some of the data has been calculated using data collected as part of the Enriching Communities research. Help notes will include figures from the Enriching Communities: the value of public libraries Final Report so you will not have to go to the report. Simply choose the appropriate option from the options provided in the help note.</t>
  </si>
  <si>
    <r>
      <t xml:space="preserve">For a full description of the terms used, readers should refer to the </t>
    </r>
    <r>
      <rPr>
        <sz val="11"/>
        <color indexed="12"/>
        <rFont val="Arial"/>
        <family val="2"/>
      </rPr>
      <t>Enriching Communities: The Value of Public Libraries in New South Wales Final Report</t>
    </r>
    <r>
      <rPr>
        <sz val="11"/>
        <rFont val="Arial"/>
        <family val="0"/>
      </rPr>
      <t xml:space="preserve">, particularly Section 4 and </t>
    </r>
    <r>
      <rPr>
        <sz val="11"/>
        <color indexed="12"/>
        <rFont val="Arial"/>
        <family val="2"/>
      </rPr>
      <t xml:space="preserve">Appendices 16, 19 and 24.  Appendix 24 </t>
    </r>
    <r>
      <rPr>
        <sz val="11"/>
        <rFont val="Arial"/>
        <family val="0"/>
      </rPr>
      <t>specifically addresses the how  to calculate a libraries contribution to the community in terms of economic benefit and economic activity.</t>
    </r>
  </si>
  <si>
    <r>
      <t>How to use the workbook</t>
    </r>
    <r>
      <rPr>
        <sz val="12"/>
        <rFont val="Arial"/>
        <family val="2"/>
      </rPr>
      <t xml:space="preserve"> </t>
    </r>
  </si>
  <si>
    <r>
      <t>There are help notes for each of the cells.  Help notes will include figures from the Enriching Communities report so you will not have to go to the report.</t>
    </r>
    <r>
      <rPr>
        <b/>
        <sz val="11"/>
        <rFont val="Arial"/>
        <family val="2"/>
      </rPr>
      <t xml:space="preserve"> </t>
    </r>
    <r>
      <rPr>
        <sz val="11"/>
        <rFont val="Arial"/>
        <family val="2"/>
      </rPr>
      <t xml:space="preserve">A help note is indicated by a </t>
    </r>
    <r>
      <rPr>
        <b/>
        <sz val="11"/>
        <color indexed="10"/>
        <rFont val="Arial"/>
        <family val="2"/>
      </rPr>
      <t>red triangle</t>
    </r>
    <r>
      <rPr>
        <sz val="11"/>
        <color indexed="10"/>
        <rFont val="Arial"/>
        <family val="2"/>
      </rPr>
      <t xml:space="preserve"> </t>
    </r>
    <r>
      <rPr>
        <sz val="11"/>
        <rFont val="Arial"/>
        <family val="2"/>
      </rPr>
      <t xml:space="preserve">in the cell and will appear if you wave the curser over the cell. </t>
    </r>
  </si>
  <si>
    <t>Where will I find Economic Activity and Economic Benefit the library generates for my community?</t>
  </si>
  <si>
    <r>
      <t xml:space="preserve">Once you have entered your data into the Enter your data her worksheet click on the results tab to find the Economic Activity and Economic Benefit the library generates for your  community.  You do </t>
    </r>
    <r>
      <rPr>
        <b/>
        <sz val="11"/>
        <rFont val="Arial"/>
        <family val="2"/>
      </rPr>
      <t>NOT</t>
    </r>
    <r>
      <rPr>
        <sz val="11"/>
        <rFont val="Arial"/>
        <family val="0"/>
      </rPr>
      <t xml:space="preserve"> need to enter any data into the "</t>
    </r>
    <r>
      <rPr>
        <i/>
        <sz val="11"/>
        <rFont val="Arial"/>
        <family val="2"/>
      </rPr>
      <t>Results</t>
    </r>
    <r>
      <rPr>
        <sz val="11"/>
        <rFont val="Arial"/>
        <family val="0"/>
      </rPr>
      <t>" worksheet. The "</t>
    </r>
    <r>
      <rPr>
        <i/>
        <sz val="11"/>
        <rFont val="Arial"/>
        <family val="2"/>
      </rPr>
      <t>Results</t>
    </r>
    <r>
      <rPr>
        <sz val="11"/>
        <rFont val="Arial"/>
        <family val="0"/>
      </rPr>
      <t xml:space="preserve">"  worksheet has links to the data you have entered on the "Enter data here" worksheet and will automatically calculate the economic benefit and economic activity generated by the library service.  </t>
    </r>
  </si>
  <si>
    <t xml:space="preserve">What Economic Activity and Economic Benefit does the NSW Public Library Network generates for the NSW community? </t>
  </si>
  <si>
    <r>
      <t xml:space="preserve">You will find the </t>
    </r>
    <r>
      <rPr>
        <b/>
        <sz val="11"/>
        <rFont val="Arial"/>
        <family val="2"/>
      </rPr>
      <t>state-wide</t>
    </r>
    <r>
      <rPr>
        <sz val="11"/>
        <rFont val="Arial"/>
        <family val="0"/>
      </rPr>
      <t xml:space="preserve"> economic benefit and economic activity as a worked example of the worksheet </t>
    </r>
    <r>
      <rPr>
        <sz val="11"/>
        <color indexed="12"/>
        <rFont val="Arial"/>
        <family val="2"/>
      </rPr>
      <t>here</t>
    </r>
    <r>
      <rPr>
        <sz val="11"/>
        <rFont val="Arial"/>
        <family val="0"/>
      </rPr>
      <t xml:space="preserve">. This worksheet shows the economic benefit and the economic activity that the NSW public library network generated for the community of NSW in 2008/09. </t>
    </r>
  </si>
  <si>
    <r>
      <t xml:space="preserve">You will find an example of the economic benefit and economic activity of the ficticious </t>
    </r>
    <r>
      <rPr>
        <i/>
        <sz val="11"/>
        <rFont val="Arial"/>
        <family val="2"/>
      </rPr>
      <t xml:space="preserve">Anytown Library Service </t>
    </r>
    <r>
      <rPr>
        <sz val="11"/>
        <rFont val="Arial"/>
        <family val="0"/>
      </rPr>
      <t xml:space="preserve">and a worked example of the calculation </t>
    </r>
    <r>
      <rPr>
        <sz val="11"/>
        <color indexed="12"/>
        <rFont val="Arial"/>
        <family val="2"/>
      </rPr>
      <t>here</t>
    </r>
    <r>
      <rPr>
        <sz val="11"/>
        <rFont val="Arial"/>
        <family val="0"/>
      </rPr>
      <t xml:space="preserve">. </t>
    </r>
  </si>
  <si>
    <r>
      <t xml:space="preserve">This workbook was designed by JL Management Services Pty Ltd as part of the </t>
    </r>
    <r>
      <rPr>
        <i/>
        <sz val="11"/>
        <rFont val="Arial"/>
        <family val="2"/>
      </rPr>
      <t xml:space="preserve">Enriching Communities </t>
    </r>
    <r>
      <rPr>
        <sz val="11"/>
        <rFont val="Arial"/>
        <family val="0"/>
      </rPr>
      <t>research project to provide NSW public library services with a tool to measure the economic value and contribution of their services. The workbook will enable  library services to calculate their contribution to their communities in terms of economic benefit and economic activity.</t>
    </r>
  </si>
  <si>
    <t>Are there help notes?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</si>
</sst>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C09]* #,##0_-;\-[$$-C09]* #,##0_-;_-[$$-C09]* &quot;-&quot;_-;_-@_-"/>
    <numFmt numFmtId="171" formatCode="_(* #,##0_);_(* \(#,##0\);_(* &quot;-&quot;??_);_(@_)"/>
    <numFmt numFmtId="172" formatCode="_-&quot;£&quot;* #,##0.0_-;\-&quot;£&quot;* #,##0.0_-;_-&quot;£&quot;* &quot;-&quot;??_-;_-@_-"/>
    <numFmt numFmtId="173" formatCode="_-&quot;£&quot;* #,##0_-;\-&quot;£&quot;* #,##0_-;_-&quot;£&quot;* &quot;-&quot;??_-;_-@_-"/>
    <numFmt numFmtId="174" formatCode="_-[$$-C09]* #,##0.00_-;\-[$$-C09]* #,##0.00_-;_-[$$-C09]* &quot;-&quot;??_-;_-@_-"/>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_-[$$-C09]* #,##0.0_-;\-[$$-C09]* #,##0.0_-;_-[$$-C09]* &quot;-&quot;?_-;_-@_-"/>
    <numFmt numFmtId="181" formatCode="0.0"/>
  </numFmts>
  <fonts count="18">
    <font>
      <sz val="10"/>
      <name val="Arial"/>
      <family val="0"/>
    </font>
    <font>
      <sz val="8"/>
      <name val="Arial"/>
      <family val="0"/>
    </font>
    <font>
      <u val="single"/>
      <sz val="10"/>
      <color indexed="36"/>
      <name val="Arial"/>
      <family val="0"/>
    </font>
    <font>
      <u val="single"/>
      <sz val="10"/>
      <color indexed="12"/>
      <name val="Arial"/>
      <family val="0"/>
    </font>
    <font>
      <b/>
      <sz val="12"/>
      <name val="Arial"/>
      <family val="0"/>
    </font>
    <font>
      <sz val="12"/>
      <name val="Arial"/>
      <family val="0"/>
    </font>
    <font>
      <i/>
      <sz val="12"/>
      <name val="Arial"/>
      <family val="2"/>
    </font>
    <font>
      <b/>
      <sz val="14"/>
      <name val="Arial"/>
      <family val="0"/>
    </font>
    <font>
      <sz val="8"/>
      <name val="Tahoma"/>
      <family val="0"/>
    </font>
    <font>
      <sz val="11"/>
      <name val="Arial"/>
      <family val="0"/>
    </font>
    <font>
      <sz val="11"/>
      <name val="Times New Roman"/>
      <family val="1"/>
    </font>
    <font>
      <b/>
      <sz val="11"/>
      <name val="Arial"/>
      <family val="2"/>
    </font>
    <font>
      <i/>
      <sz val="11"/>
      <name val="Arial"/>
      <family val="2"/>
    </font>
    <font>
      <i/>
      <sz val="8"/>
      <name val="Tahoma"/>
      <family val="2"/>
    </font>
    <font>
      <b/>
      <sz val="11"/>
      <color indexed="10"/>
      <name val="Arial"/>
      <family val="2"/>
    </font>
    <font>
      <sz val="11"/>
      <color indexed="12"/>
      <name val="Arial"/>
      <family val="2"/>
    </font>
    <font>
      <sz val="11"/>
      <color indexed="10"/>
      <name val="Arial"/>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49"/>
        <bgColor indexed="64"/>
      </patternFill>
    </fill>
    <fill>
      <patternFill patternType="solid">
        <fgColor indexed="15"/>
        <bgColor indexed="64"/>
      </patternFill>
    </fill>
  </fills>
  <borders count="5">
    <border>
      <left/>
      <right/>
      <top/>
      <bottom/>
      <diagonal/>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5" fillId="0" borderId="0" xfId="0" applyFont="1" applyAlignment="1">
      <alignment/>
    </xf>
    <xf numFmtId="0" fontId="5" fillId="0" borderId="1" xfId="0" applyFont="1" applyBorder="1" applyAlignment="1">
      <alignment/>
    </xf>
    <xf numFmtId="0" fontId="5" fillId="0" borderId="0" xfId="0" applyFont="1" applyAlignment="1">
      <alignment horizontal="right"/>
    </xf>
    <xf numFmtId="0" fontId="4" fillId="0" borderId="0" xfId="0" applyFont="1" applyAlignment="1">
      <alignment/>
    </xf>
    <xf numFmtId="0" fontId="5" fillId="0" borderId="0" xfId="0" applyFont="1" applyAlignment="1">
      <alignment wrapText="1"/>
    </xf>
    <xf numFmtId="0" fontId="9" fillId="0" borderId="1" xfId="0" applyFont="1" applyBorder="1" applyAlignment="1">
      <alignment/>
    </xf>
    <xf numFmtId="0" fontId="9" fillId="0" borderId="1" xfId="0" applyFont="1" applyBorder="1" applyAlignment="1">
      <alignment horizontal="justify"/>
    </xf>
    <xf numFmtId="0" fontId="10" fillId="0" borderId="1" xfId="0" applyFont="1" applyBorder="1" applyAlignment="1">
      <alignment horizontal="justify"/>
    </xf>
    <xf numFmtId="0" fontId="9" fillId="0" borderId="1" xfId="0" applyFont="1" applyBorder="1" applyAlignment="1">
      <alignment wrapText="1"/>
    </xf>
    <xf numFmtId="0" fontId="11" fillId="0" borderId="1" xfId="0" applyFont="1" applyBorder="1" applyAlignment="1">
      <alignment horizontal="justify"/>
    </xf>
    <xf numFmtId="0" fontId="5" fillId="0" borderId="0" xfId="0" applyFont="1" applyBorder="1" applyAlignment="1">
      <alignment/>
    </xf>
    <xf numFmtId="3" fontId="5" fillId="2" borderId="0" xfId="0" applyNumberFormat="1" applyFont="1" applyFill="1" applyBorder="1" applyAlignment="1">
      <alignment/>
    </xf>
    <xf numFmtId="170" fontId="5" fillId="2" borderId="0" xfId="17" applyNumberFormat="1" applyFont="1" applyFill="1" applyBorder="1" applyAlignment="1">
      <alignment/>
    </xf>
    <xf numFmtId="9" fontId="5" fillId="2" borderId="0" xfId="21" applyFont="1" applyFill="1" applyBorder="1" applyAlignment="1">
      <alignment/>
    </xf>
    <xf numFmtId="0" fontId="5" fillId="2" borderId="0" xfId="0" applyFont="1" applyFill="1" applyBorder="1" applyAlignment="1">
      <alignment/>
    </xf>
    <xf numFmtId="0" fontId="4" fillId="2" borderId="0" xfId="0" applyFont="1" applyFill="1" applyBorder="1" applyAlignment="1">
      <alignment/>
    </xf>
    <xf numFmtId="174" fontId="5" fillId="0" borderId="0" xfId="17" applyNumberFormat="1" applyFont="1" applyFill="1" applyBorder="1" applyAlignment="1" applyProtection="1">
      <alignment horizontal="right"/>
      <protection locked="0"/>
    </xf>
    <xf numFmtId="175" fontId="5" fillId="0" borderId="0" xfId="21" applyNumberFormat="1" applyFont="1" applyFill="1" applyBorder="1" applyAlignment="1" applyProtection="1">
      <alignment/>
      <protection locked="0"/>
    </xf>
    <xf numFmtId="10" fontId="5" fillId="2" borderId="0" xfId="21" applyNumberFormat="1" applyFont="1" applyFill="1" applyBorder="1" applyAlignment="1">
      <alignment/>
    </xf>
    <xf numFmtId="170" fontId="5" fillId="2" borderId="0" xfId="0" applyNumberFormat="1" applyFont="1" applyFill="1" applyBorder="1" applyAlignment="1">
      <alignment horizontal="right"/>
    </xf>
    <xf numFmtId="0" fontId="5" fillId="2" borderId="0" xfId="0" applyFont="1" applyFill="1" applyBorder="1" applyAlignment="1">
      <alignment horizontal="center"/>
    </xf>
    <xf numFmtId="2" fontId="5" fillId="2" borderId="0" xfId="0" applyNumberFormat="1" applyFont="1" applyFill="1" applyBorder="1" applyAlignment="1">
      <alignment horizontal="center"/>
    </xf>
    <xf numFmtId="0" fontId="5" fillId="3" borderId="0" xfId="0" applyFont="1" applyFill="1" applyBorder="1" applyAlignment="1">
      <alignment/>
    </xf>
    <xf numFmtId="0" fontId="4" fillId="3" borderId="0" xfId="0" applyFont="1" applyFill="1" applyBorder="1" applyAlignment="1">
      <alignment/>
    </xf>
    <xf numFmtId="0" fontId="6" fillId="3" borderId="0" xfId="0" applyFont="1" applyFill="1" applyBorder="1" applyAlignment="1">
      <alignment/>
    </xf>
    <xf numFmtId="0" fontId="5" fillId="3" borderId="0" xfId="0" applyFont="1" applyFill="1" applyBorder="1" applyAlignment="1" applyProtection="1">
      <alignment wrapText="1"/>
      <protection locked="0"/>
    </xf>
    <xf numFmtId="0" fontId="6" fillId="3" borderId="0" xfId="0" applyFont="1" applyFill="1" applyBorder="1" applyAlignment="1">
      <alignment wrapText="1"/>
    </xf>
    <xf numFmtId="0" fontId="5" fillId="3" borderId="0" xfId="0" applyFont="1" applyFill="1" applyBorder="1" applyAlignment="1">
      <alignment wrapText="1"/>
    </xf>
    <xf numFmtId="0" fontId="5" fillId="3" borderId="0" xfId="0" applyFont="1" applyFill="1" applyBorder="1" applyAlignment="1">
      <alignment horizontal="left" indent="1"/>
    </xf>
    <xf numFmtId="0" fontId="5" fillId="3" borderId="0" xfId="0" applyFont="1" applyFill="1" applyBorder="1" applyAlignment="1" applyProtection="1">
      <alignment/>
      <protection locked="0"/>
    </xf>
    <xf numFmtId="0" fontId="4" fillId="3" borderId="0" xfId="0" applyFont="1" applyFill="1" applyBorder="1" applyAlignment="1">
      <alignment/>
    </xf>
    <xf numFmtId="0" fontId="4" fillId="3" borderId="0" xfId="0" applyFont="1" applyFill="1" applyBorder="1" applyAlignment="1">
      <alignment horizontal="right"/>
    </xf>
    <xf numFmtId="0" fontId="5" fillId="2" borderId="0" xfId="0" applyFont="1" applyFill="1" applyBorder="1" applyAlignment="1">
      <alignment horizontal="right"/>
    </xf>
    <xf numFmtId="0" fontId="5" fillId="3" borderId="0" xfId="0" applyFont="1" applyFill="1" applyBorder="1" applyAlignment="1">
      <alignment horizontal="center"/>
    </xf>
    <xf numFmtId="0" fontId="5" fillId="3" borderId="0" xfId="0" applyFont="1" applyFill="1" applyBorder="1" applyAlignment="1">
      <alignment horizontal="right"/>
    </xf>
    <xf numFmtId="0" fontId="5" fillId="3" borderId="0" xfId="0" applyFont="1" applyFill="1" applyAlignment="1">
      <alignment/>
    </xf>
    <xf numFmtId="0" fontId="7" fillId="3" borderId="0" xfId="0" applyFont="1" applyFill="1" applyBorder="1" applyAlignment="1">
      <alignment/>
    </xf>
    <xf numFmtId="0" fontId="7" fillId="3" borderId="0" xfId="0" applyFont="1" applyFill="1" applyBorder="1" applyAlignment="1">
      <alignment/>
    </xf>
    <xf numFmtId="0" fontId="4" fillId="3" borderId="0" xfId="0" applyFont="1" applyFill="1" applyBorder="1" applyAlignment="1">
      <alignment horizontal="center" wrapText="1"/>
    </xf>
    <xf numFmtId="174" fontId="5" fillId="3" borderId="0" xfId="17" applyNumberFormat="1" applyFont="1" applyFill="1" applyBorder="1" applyAlignment="1">
      <alignment/>
    </xf>
    <xf numFmtId="2" fontId="5" fillId="3" borderId="0" xfId="0" applyNumberFormat="1" applyFont="1" applyFill="1" applyBorder="1" applyAlignment="1">
      <alignment horizontal="center"/>
    </xf>
    <xf numFmtId="3" fontId="5" fillId="3" borderId="0" xfId="0" applyNumberFormat="1" applyFont="1" applyFill="1" applyBorder="1" applyAlignment="1">
      <alignment horizontal="center"/>
    </xf>
    <xf numFmtId="180" fontId="5" fillId="3" borderId="0" xfId="0" applyNumberFormat="1" applyFont="1" applyFill="1" applyBorder="1" applyAlignment="1">
      <alignment/>
    </xf>
    <xf numFmtId="0" fontId="4" fillId="3" borderId="0" xfId="0" applyFont="1" applyFill="1" applyBorder="1" applyAlignment="1">
      <alignment horizontal="left"/>
    </xf>
    <xf numFmtId="180" fontId="4" fillId="4" borderId="0" xfId="0" applyNumberFormat="1" applyFont="1" applyFill="1" applyBorder="1" applyAlignment="1">
      <alignment/>
    </xf>
    <xf numFmtId="0" fontId="4" fillId="2" borderId="0" xfId="0" applyFont="1" applyFill="1" applyBorder="1" applyAlignment="1">
      <alignment horizontal="left"/>
    </xf>
    <xf numFmtId="0" fontId="4" fillId="2" borderId="0" xfId="0" applyFont="1" applyFill="1" applyBorder="1" applyAlignment="1">
      <alignment horizontal="center" wrapText="1"/>
    </xf>
    <xf numFmtId="180" fontId="4" fillId="2" borderId="0" xfId="17" applyNumberFormat="1" applyFont="1" applyFill="1" applyBorder="1" applyAlignment="1">
      <alignment/>
    </xf>
    <xf numFmtId="3" fontId="5" fillId="0" borderId="0" xfId="0" applyNumberFormat="1" applyFont="1" applyFill="1" applyBorder="1" applyAlignment="1" applyProtection="1">
      <alignment/>
      <protection locked="0"/>
    </xf>
    <xf numFmtId="170" fontId="5" fillId="0" borderId="0" xfId="17" applyNumberFormat="1" applyFont="1" applyFill="1" applyBorder="1" applyAlignment="1" applyProtection="1">
      <alignment/>
      <protection locked="0"/>
    </xf>
    <xf numFmtId="9" fontId="5" fillId="0" borderId="0" xfId="21" applyFont="1" applyFill="1" applyBorder="1" applyAlignment="1" applyProtection="1">
      <alignment/>
      <protection locked="0"/>
    </xf>
    <xf numFmtId="180" fontId="4" fillId="4" borderId="0" xfId="0" applyNumberFormat="1" applyFont="1" applyFill="1" applyBorder="1" applyAlignment="1">
      <alignment horizontal="right"/>
    </xf>
    <xf numFmtId="3" fontId="5" fillId="2" borderId="0" xfId="0" applyNumberFormat="1" applyFont="1" applyFill="1" applyBorder="1" applyAlignment="1" applyProtection="1">
      <alignment/>
      <protection/>
    </xf>
    <xf numFmtId="0" fontId="11" fillId="0" borderId="1" xfId="0" applyFont="1" applyBorder="1" applyAlignment="1">
      <alignment/>
    </xf>
    <xf numFmtId="0" fontId="5" fillId="3" borderId="0" xfId="0" applyFont="1" applyFill="1" applyAlignment="1">
      <alignment wrapText="1"/>
    </xf>
    <xf numFmtId="0" fontId="4" fillId="3" borderId="0" xfId="0" applyFont="1" applyFill="1" applyAlignment="1">
      <alignment/>
    </xf>
    <xf numFmtId="0" fontId="9" fillId="0" borderId="1" xfId="0" applyFont="1" applyBorder="1" applyAlignment="1">
      <alignment horizontal="justify" wrapText="1"/>
    </xf>
    <xf numFmtId="0" fontId="9" fillId="0" borderId="2" xfId="0" applyFont="1" applyBorder="1" applyAlignment="1">
      <alignment wrapText="1"/>
    </xf>
    <xf numFmtId="0" fontId="9" fillId="3" borderId="3" xfId="0" applyFont="1" applyFill="1" applyBorder="1" applyAlignment="1">
      <alignment wrapText="1"/>
    </xf>
    <xf numFmtId="0" fontId="9" fillId="3" borderId="0" xfId="0" applyFont="1" applyFill="1" applyBorder="1" applyAlignment="1">
      <alignment wrapText="1"/>
    </xf>
    <xf numFmtId="0" fontId="9" fillId="0" borderId="0" xfId="0" applyFont="1" applyBorder="1" applyAlignment="1">
      <alignment/>
    </xf>
    <xf numFmtId="0" fontId="11" fillId="0" borderId="0" xfId="0" applyFont="1" applyFill="1" applyBorder="1" applyAlignment="1">
      <alignment wrapText="1"/>
    </xf>
    <xf numFmtId="0" fontId="9" fillId="0" borderId="0" xfId="0" applyFont="1" applyFill="1" applyBorder="1" applyAlignment="1">
      <alignment wrapText="1"/>
    </xf>
    <xf numFmtId="0" fontId="9" fillId="0" borderId="0" xfId="0" applyFont="1" applyFill="1" applyBorder="1" applyAlignment="1">
      <alignment wrapText="1"/>
    </xf>
    <xf numFmtId="0" fontId="11" fillId="0" borderId="0" xfId="0" applyFont="1" applyBorder="1" applyAlignment="1">
      <alignment wrapText="1"/>
    </xf>
    <xf numFmtId="0" fontId="4" fillId="2" borderId="4" xfId="0" applyFont="1" applyFill="1" applyBorder="1" applyAlignment="1">
      <alignment wrapText="1"/>
    </xf>
    <xf numFmtId="0" fontId="4" fillId="2" borderId="4" xfId="0" applyFont="1" applyFill="1" applyBorder="1" applyAlignment="1">
      <alignment/>
    </xf>
    <xf numFmtId="3" fontId="5" fillId="2" borderId="0" xfId="0" applyNumberFormat="1" applyFont="1" applyFill="1" applyBorder="1" applyAlignment="1">
      <alignment horizontal="center"/>
    </xf>
    <xf numFmtId="174" fontId="5" fillId="2" borderId="0" xfId="17" applyNumberFormat="1" applyFont="1" applyFill="1" applyBorder="1" applyAlignment="1">
      <alignment/>
    </xf>
    <xf numFmtId="0" fontId="5" fillId="2" borderId="0" xfId="0" applyFont="1" applyFill="1" applyBorder="1" applyAlignment="1">
      <alignment wrapText="1"/>
    </xf>
    <xf numFmtId="180" fontId="5" fillId="2" borderId="0" xfId="0" applyNumberFormat="1" applyFont="1" applyFill="1" applyBorder="1" applyAlignment="1">
      <alignment/>
    </xf>
    <xf numFmtId="0" fontId="5" fillId="2" borderId="0" xfId="0" applyFont="1" applyFill="1" applyBorder="1" applyAlignment="1">
      <alignment horizontal="left" indent="1"/>
    </xf>
    <xf numFmtId="0" fontId="5" fillId="2" borderId="0" xfId="0" applyFont="1" applyFill="1" applyBorder="1" applyAlignment="1" applyProtection="1">
      <alignment/>
      <protection locked="0"/>
    </xf>
    <xf numFmtId="0" fontId="6" fillId="2" borderId="0" xfId="0" applyFont="1" applyFill="1" applyBorder="1" applyAlignment="1">
      <alignment/>
    </xf>
    <xf numFmtId="0" fontId="5" fillId="2" borderId="0" xfId="0" applyFont="1" applyFill="1" applyBorder="1" applyAlignment="1" applyProtection="1">
      <alignment wrapText="1"/>
      <protection locked="0"/>
    </xf>
    <xf numFmtId="0" fontId="6" fillId="2" borderId="0" xfId="0" applyFont="1" applyFill="1" applyBorder="1" applyAlignment="1">
      <alignment wrapText="1"/>
    </xf>
    <xf numFmtId="0" fontId="7" fillId="3"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14"/>
  <sheetViews>
    <sheetView tabSelected="1" zoomScale="120" zoomScaleNormal="120" workbookViewId="0" topLeftCell="A1">
      <selection activeCell="B7" sqref="B7"/>
    </sheetView>
  </sheetViews>
  <sheetFormatPr defaultColWidth="9.140625" defaultRowHeight="12.75"/>
  <cols>
    <col min="1" max="1" width="17.57421875" style="0" customWidth="1"/>
    <col min="2" max="2" width="109.8515625" style="0" customWidth="1"/>
    <col min="3" max="3" width="18.421875" style="0" customWidth="1"/>
  </cols>
  <sheetData>
    <row r="1" spans="1:3" ht="37.5" customHeight="1">
      <c r="A1" s="36"/>
      <c r="B1" s="36"/>
      <c r="C1" s="36"/>
    </row>
    <row r="2" spans="1:3" ht="39" customHeight="1">
      <c r="A2" s="36"/>
      <c r="B2" s="66" t="s">
        <v>90</v>
      </c>
      <c r="C2" s="36"/>
    </row>
    <row r="3" spans="1:3" ht="6" customHeight="1">
      <c r="A3" s="36"/>
      <c r="B3" s="2"/>
      <c r="C3" s="55"/>
    </row>
    <row r="4" spans="1:3" ht="66" customHeight="1">
      <c r="A4" s="36"/>
      <c r="B4" s="9" t="s">
        <v>116</v>
      </c>
      <c r="C4" s="55"/>
    </row>
    <row r="5" spans="1:3" ht="23.25" customHeight="1">
      <c r="A5" s="36"/>
      <c r="B5" s="6"/>
      <c r="C5" s="36"/>
    </row>
    <row r="6" spans="1:3" ht="18.75" customHeight="1">
      <c r="A6" s="36"/>
      <c r="B6" s="54" t="s">
        <v>103</v>
      </c>
      <c r="C6" s="56"/>
    </row>
    <row r="7" spans="1:3" ht="58.5" customHeight="1">
      <c r="A7" s="36"/>
      <c r="B7" s="57" t="s">
        <v>102</v>
      </c>
      <c r="C7" s="36"/>
    </row>
    <row r="8" spans="1:3" ht="15.75">
      <c r="A8" s="36"/>
      <c r="B8" s="8"/>
      <c r="C8" s="36"/>
    </row>
    <row r="9" spans="1:3" ht="19.5" customHeight="1">
      <c r="A9" s="36"/>
      <c r="B9" s="10" t="s">
        <v>104</v>
      </c>
      <c r="C9" s="36"/>
    </row>
    <row r="10" spans="1:3" ht="69" customHeight="1">
      <c r="A10" s="36"/>
      <c r="B10" s="7" t="s">
        <v>105</v>
      </c>
      <c r="C10" s="36"/>
    </row>
    <row r="11" spans="1:3" ht="15">
      <c r="A11" s="36"/>
      <c r="B11" s="7"/>
      <c r="C11" s="36"/>
    </row>
    <row r="12" spans="1:3" ht="15" customHeight="1">
      <c r="A12" s="36"/>
      <c r="B12" s="10" t="s">
        <v>106</v>
      </c>
      <c r="C12" s="36"/>
    </row>
    <row r="13" spans="1:3" ht="70.5" customHeight="1">
      <c r="A13" s="36"/>
      <c r="B13" s="58" t="s">
        <v>108</v>
      </c>
      <c r="C13" s="36"/>
    </row>
    <row r="14" spans="1:3" ht="36.75" customHeight="1">
      <c r="A14" s="23"/>
      <c r="B14" s="59"/>
      <c r="C14" s="23"/>
    </row>
    <row r="15" ht="34.5" customHeight="1"/>
  </sheetData>
  <sheetProtection password="8456" sheet="1" objects="1" scenarios="1" selectLockedCells="1" selectUnlockedCells="1"/>
  <printOptions/>
  <pageMargins left="0.75" right="0.75" top="1" bottom="1" header="0.5" footer="0.5"/>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tabColor indexed="49"/>
    <pageSetUpPr fitToPage="1"/>
  </sheetPr>
  <dimension ref="A1:E22"/>
  <sheetViews>
    <sheetView zoomScale="110" zoomScaleNormal="110" workbookViewId="0" topLeftCell="A1">
      <selection activeCell="B7" sqref="B7"/>
    </sheetView>
  </sheetViews>
  <sheetFormatPr defaultColWidth="9.140625" defaultRowHeight="12.75"/>
  <cols>
    <col min="1" max="1" width="10.28125" style="1" customWidth="1"/>
    <col min="2" max="2" width="141.57421875" style="1" customWidth="1"/>
    <col min="3" max="3" width="16.8515625" style="1" customWidth="1"/>
    <col min="4" max="5" width="0" style="1" hidden="1" customWidth="1"/>
    <col min="6" max="16384" width="9.140625" style="1" customWidth="1"/>
  </cols>
  <sheetData>
    <row r="1" spans="1:3" ht="33.75" customHeight="1">
      <c r="A1" s="23"/>
      <c r="B1" s="59"/>
      <c r="C1" s="23"/>
    </row>
    <row r="2" spans="1:3" ht="15.75">
      <c r="A2" s="36"/>
      <c r="B2" s="67" t="s">
        <v>109</v>
      </c>
      <c r="C2" s="36"/>
    </row>
    <row r="3" spans="1:5" ht="15">
      <c r="A3" s="36"/>
      <c r="B3" s="61"/>
      <c r="C3" s="36"/>
      <c r="D3" s="5"/>
      <c r="E3" s="5"/>
    </row>
    <row r="4" spans="1:4" ht="15.75">
      <c r="A4" s="36"/>
      <c r="B4" s="62" t="s">
        <v>98</v>
      </c>
      <c r="C4" s="36"/>
      <c r="D4" s="5"/>
    </row>
    <row r="5" spans="1:3" ht="44.25" customHeight="1">
      <c r="A5" s="36"/>
      <c r="B5" s="63" t="s">
        <v>107</v>
      </c>
      <c r="C5" s="36"/>
    </row>
    <row r="6" spans="1:4" ht="10.5" customHeight="1">
      <c r="A6" s="36"/>
      <c r="B6" s="63"/>
      <c r="C6" s="36"/>
      <c r="D6" s="4"/>
    </row>
    <row r="7" spans="1:3" ht="26.25" customHeight="1">
      <c r="A7" s="36"/>
      <c r="B7" s="62" t="s">
        <v>99</v>
      </c>
      <c r="C7" s="36"/>
    </row>
    <row r="8" spans="1:3" ht="55.5" customHeight="1">
      <c r="A8" s="36"/>
      <c r="B8" s="64" t="s">
        <v>100</v>
      </c>
      <c r="C8" s="36"/>
    </row>
    <row r="9" spans="1:3" ht="11.25" customHeight="1">
      <c r="A9" s="36"/>
      <c r="B9" s="64"/>
      <c r="C9" s="36"/>
    </row>
    <row r="10" spans="1:3" ht="15.75" customHeight="1">
      <c r="A10" s="36"/>
      <c r="B10" s="62" t="s">
        <v>117</v>
      </c>
      <c r="C10" s="36"/>
    </row>
    <row r="11" spans="1:3" ht="37.5" customHeight="1">
      <c r="A11" s="36"/>
      <c r="B11" s="64" t="s">
        <v>110</v>
      </c>
      <c r="C11" s="36"/>
    </row>
    <row r="12" spans="1:3" ht="13.5" customHeight="1">
      <c r="A12" s="36"/>
      <c r="B12" s="64"/>
      <c r="C12" s="36"/>
    </row>
    <row r="13" spans="1:3" ht="18.75" customHeight="1">
      <c r="A13" s="36"/>
      <c r="B13" s="62" t="s">
        <v>111</v>
      </c>
      <c r="C13" s="36"/>
    </row>
    <row r="14" spans="1:3" ht="57.75">
      <c r="A14" s="36"/>
      <c r="B14" s="63" t="s">
        <v>112</v>
      </c>
      <c r="C14" s="36"/>
    </row>
    <row r="15" spans="1:3" ht="9.75" customHeight="1">
      <c r="A15" s="36"/>
      <c r="B15" s="63"/>
      <c r="C15" s="36"/>
    </row>
    <row r="16" spans="1:3" ht="16.5" customHeight="1">
      <c r="A16" s="36"/>
      <c r="B16" s="62" t="s">
        <v>101</v>
      </c>
      <c r="C16" s="36"/>
    </row>
    <row r="17" spans="1:3" ht="35.25" customHeight="1">
      <c r="A17" s="36"/>
      <c r="B17" s="63" t="s">
        <v>115</v>
      </c>
      <c r="C17" s="36"/>
    </row>
    <row r="18" spans="1:3" ht="10.5" customHeight="1">
      <c r="A18" s="36"/>
      <c r="B18" s="63"/>
      <c r="C18" s="36"/>
    </row>
    <row r="19" spans="1:3" ht="28.5" customHeight="1">
      <c r="A19" s="36"/>
      <c r="B19" s="65" t="s">
        <v>113</v>
      </c>
      <c r="C19" s="36"/>
    </row>
    <row r="20" spans="1:3" ht="45.75" customHeight="1">
      <c r="A20" s="36"/>
      <c r="B20" s="63" t="s">
        <v>114</v>
      </c>
      <c r="C20" s="36"/>
    </row>
    <row r="21" spans="1:3" ht="57" customHeight="1">
      <c r="A21" s="36"/>
      <c r="B21" s="60"/>
      <c r="C21" s="36"/>
    </row>
    <row r="22" ht="9" customHeight="1">
      <c r="B22" s="11"/>
    </row>
    <row r="33" ht="45" customHeight="1"/>
    <row r="34" ht="37.5" customHeight="1"/>
    <row r="35" ht="27.75" customHeight="1"/>
    <row r="36" ht="27.75" customHeight="1"/>
    <row r="37" ht="43.5" customHeight="1"/>
    <row r="38" ht="69.75" customHeight="1"/>
    <row r="39" ht="42" customHeight="1"/>
    <row r="40" ht="19.5" customHeight="1"/>
  </sheetData>
  <sheetProtection password="8456" sheet="1" objects="1" scenarios="1" selectLockedCells="1" selectUnlockedCells="1"/>
  <printOptions horizontalCentered="1"/>
  <pageMargins left="0.6299212598425197" right="0.8267716535433072" top="0.984251968503937" bottom="0.984251968503937" header="0.5118110236220472" footer="0.5118110236220472"/>
  <pageSetup fitToHeight="1" fitToWidth="1" horizontalDpi="300" verticalDpi="300" orientation="landscape" paperSize="9" scale="79" r:id="rId1"/>
</worksheet>
</file>

<file path=xl/worksheets/sheet3.xml><?xml version="1.0" encoding="utf-8"?>
<worksheet xmlns="http://schemas.openxmlformats.org/spreadsheetml/2006/main" xmlns:r="http://schemas.openxmlformats.org/officeDocument/2006/relationships">
  <sheetPr>
    <tabColor indexed="49"/>
    <pageSetUpPr fitToPage="1"/>
  </sheetPr>
  <dimension ref="A1:I57"/>
  <sheetViews>
    <sheetView workbookViewId="0" topLeftCell="A16">
      <selection activeCell="F17" sqref="F17"/>
    </sheetView>
  </sheetViews>
  <sheetFormatPr defaultColWidth="9.140625" defaultRowHeight="12.75"/>
  <cols>
    <col min="1" max="1" width="5.7109375" style="1" customWidth="1"/>
    <col min="2" max="2" width="47.57421875" style="1" customWidth="1"/>
    <col min="3" max="3" width="5.7109375" style="1" customWidth="1"/>
    <col min="4" max="4" width="44.28125" style="1" customWidth="1"/>
    <col min="5" max="5" width="5.7109375" style="1" customWidth="1"/>
    <col min="6" max="6" width="19.00390625" style="1" customWidth="1"/>
    <col min="7" max="7" width="5.7109375" style="1" customWidth="1"/>
    <col min="8" max="33" width="9.7109375" style="1" customWidth="1"/>
    <col min="34" max="16384" width="9.140625" style="1" customWidth="1"/>
  </cols>
  <sheetData>
    <row r="1" spans="1:9" ht="15">
      <c r="A1" s="23"/>
      <c r="B1" s="23"/>
      <c r="C1" s="23"/>
      <c r="D1" s="23"/>
      <c r="E1" s="23"/>
      <c r="F1" s="23"/>
      <c r="G1" s="23"/>
      <c r="H1" s="11"/>
      <c r="I1" s="11"/>
    </row>
    <row r="2" spans="1:9" ht="18">
      <c r="A2" s="23"/>
      <c r="B2" s="77" t="s">
        <v>89</v>
      </c>
      <c r="C2" s="77"/>
      <c r="D2" s="77"/>
      <c r="E2" s="77"/>
      <c r="F2" s="77"/>
      <c r="G2" s="23"/>
      <c r="H2" s="11"/>
      <c r="I2" s="11"/>
    </row>
    <row r="3" spans="1:9" ht="15.75">
      <c r="A3" s="23"/>
      <c r="B3" s="23"/>
      <c r="C3" s="24" t="s">
        <v>96</v>
      </c>
      <c r="D3" s="23"/>
      <c r="E3" s="23"/>
      <c r="F3" s="23"/>
      <c r="G3" s="23"/>
      <c r="H3" s="11"/>
      <c r="I3" s="11"/>
    </row>
    <row r="4" spans="1:9" ht="15">
      <c r="A4" s="23"/>
      <c r="B4" s="23"/>
      <c r="C4" s="23"/>
      <c r="D4" s="23"/>
      <c r="E4" s="23"/>
      <c r="F4" s="23"/>
      <c r="G4" s="23"/>
      <c r="H4" s="11"/>
      <c r="I4" s="11"/>
    </row>
    <row r="5" spans="1:9" ht="15.75">
      <c r="A5" s="23"/>
      <c r="B5" s="24"/>
      <c r="C5" s="24"/>
      <c r="D5" s="23"/>
      <c r="E5" s="23"/>
      <c r="F5" s="23"/>
      <c r="G5" s="23"/>
      <c r="H5" s="11"/>
      <c r="I5" s="11"/>
    </row>
    <row r="6" spans="1:9" ht="15.75">
      <c r="A6" s="23"/>
      <c r="B6" s="24" t="s">
        <v>1</v>
      </c>
      <c r="C6" s="24"/>
      <c r="D6" s="24" t="s">
        <v>88</v>
      </c>
      <c r="E6" s="24"/>
      <c r="F6" s="32" t="s">
        <v>95</v>
      </c>
      <c r="G6" s="23"/>
      <c r="H6" s="11"/>
      <c r="I6" s="11"/>
    </row>
    <row r="7" spans="1:9" ht="15">
      <c r="A7" s="23"/>
      <c r="B7" s="15" t="s">
        <v>2</v>
      </c>
      <c r="C7" s="23"/>
      <c r="D7" s="15" t="s">
        <v>3</v>
      </c>
      <c r="E7" s="23"/>
      <c r="F7" s="49"/>
      <c r="G7" s="23"/>
      <c r="H7" s="11"/>
      <c r="I7" s="11"/>
    </row>
    <row r="8" spans="1:9" ht="15">
      <c r="A8" s="23"/>
      <c r="B8" s="15" t="s">
        <v>4</v>
      </c>
      <c r="C8" s="23"/>
      <c r="D8" s="15" t="s">
        <v>3</v>
      </c>
      <c r="E8" s="23"/>
      <c r="F8" s="49"/>
      <c r="G8" s="23"/>
      <c r="H8" s="11"/>
      <c r="I8" s="11"/>
    </row>
    <row r="9" spans="1:9" ht="15">
      <c r="A9" s="23"/>
      <c r="B9" s="15" t="s">
        <v>5</v>
      </c>
      <c r="C9" s="23"/>
      <c r="D9" s="15" t="s">
        <v>3</v>
      </c>
      <c r="E9" s="23"/>
      <c r="F9" s="49"/>
      <c r="G9" s="23"/>
      <c r="H9" s="11"/>
      <c r="I9" s="11"/>
    </row>
    <row r="10" spans="1:9" ht="15">
      <c r="A10" s="23"/>
      <c r="B10" s="15" t="s">
        <v>6</v>
      </c>
      <c r="C10" s="23"/>
      <c r="D10" s="15" t="s">
        <v>3</v>
      </c>
      <c r="E10" s="23"/>
      <c r="F10" s="49"/>
      <c r="G10" s="23"/>
      <c r="H10" s="11"/>
      <c r="I10" s="11"/>
    </row>
    <row r="11" spans="1:9" ht="15">
      <c r="A11" s="23"/>
      <c r="B11" s="15" t="s">
        <v>7</v>
      </c>
      <c r="C11" s="23"/>
      <c r="D11" s="15" t="s">
        <v>8</v>
      </c>
      <c r="E11" s="23"/>
      <c r="F11" s="49"/>
      <c r="G11" s="23"/>
      <c r="H11" s="11"/>
      <c r="I11" s="11"/>
    </row>
    <row r="12" spans="1:9" ht="15">
      <c r="A12" s="23"/>
      <c r="B12" s="15" t="s">
        <v>9</v>
      </c>
      <c r="C12" s="23"/>
      <c r="D12" s="15" t="s">
        <v>10</v>
      </c>
      <c r="E12" s="23"/>
      <c r="F12" s="49"/>
      <c r="G12" s="23"/>
      <c r="H12" s="11"/>
      <c r="I12" s="11"/>
    </row>
    <row r="13" spans="1:9" ht="15">
      <c r="A13" s="23"/>
      <c r="B13" s="15" t="s">
        <v>11</v>
      </c>
      <c r="C13" s="23"/>
      <c r="D13" s="15" t="s">
        <v>12</v>
      </c>
      <c r="E13" s="23"/>
      <c r="F13" s="49"/>
      <c r="G13" s="23"/>
      <c r="H13" s="11"/>
      <c r="I13" s="11"/>
    </row>
    <row r="14" spans="1:9" ht="15">
      <c r="A14" s="23"/>
      <c r="B14" s="15" t="s">
        <v>13</v>
      </c>
      <c r="C14" s="23"/>
      <c r="D14" s="15" t="s">
        <v>14</v>
      </c>
      <c r="E14" s="23"/>
      <c r="F14" s="50"/>
      <c r="G14" s="23"/>
      <c r="H14" s="11"/>
      <c r="I14" s="11"/>
    </row>
    <row r="15" spans="1:9" ht="15">
      <c r="A15" s="23"/>
      <c r="B15" s="15" t="s">
        <v>15</v>
      </c>
      <c r="C15" s="23"/>
      <c r="D15" s="15" t="s">
        <v>16</v>
      </c>
      <c r="E15" s="23"/>
      <c r="F15" s="49"/>
      <c r="G15" s="23"/>
      <c r="H15" s="11"/>
      <c r="I15" s="11"/>
    </row>
    <row r="16" spans="1:9" ht="15">
      <c r="A16" s="23"/>
      <c r="B16" s="15" t="s">
        <v>17</v>
      </c>
      <c r="C16" s="23"/>
      <c r="D16" s="15" t="s">
        <v>18</v>
      </c>
      <c r="E16" s="23"/>
      <c r="F16" s="49"/>
      <c r="G16" s="23"/>
      <c r="H16" s="11"/>
      <c r="I16" s="11"/>
    </row>
    <row r="17" spans="1:9" ht="30">
      <c r="A17" s="23"/>
      <c r="B17" s="70" t="s">
        <v>22</v>
      </c>
      <c r="C17" s="28"/>
      <c r="D17" s="15" t="s">
        <v>23</v>
      </c>
      <c r="E17" s="23"/>
      <c r="F17" s="51"/>
      <c r="G17" s="23"/>
      <c r="H17" s="11"/>
      <c r="I17" s="11"/>
    </row>
    <row r="18" spans="1:9" ht="30">
      <c r="A18" s="23"/>
      <c r="B18" s="70" t="s">
        <v>50</v>
      </c>
      <c r="C18" s="28"/>
      <c r="D18" s="74" t="s">
        <v>81</v>
      </c>
      <c r="E18" s="25"/>
      <c r="F18" s="14">
        <v>0.2</v>
      </c>
      <c r="G18" s="23"/>
      <c r="H18" s="11"/>
      <c r="I18" s="11"/>
    </row>
    <row r="19" spans="1:9" ht="15">
      <c r="A19" s="23"/>
      <c r="B19" s="15" t="s">
        <v>37</v>
      </c>
      <c r="C19" s="23"/>
      <c r="D19" s="15"/>
      <c r="E19" s="23"/>
      <c r="F19" s="15"/>
      <c r="G19" s="23"/>
      <c r="H19" s="11"/>
      <c r="I19" s="11"/>
    </row>
    <row r="20" spans="1:9" ht="15">
      <c r="A20" s="23"/>
      <c r="B20" s="72" t="s">
        <v>24</v>
      </c>
      <c r="C20" s="29"/>
      <c r="D20" s="74" t="s">
        <v>81</v>
      </c>
      <c r="E20" s="25"/>
      <c r="F20" s="14">
        <v>0.2</v>
      </c>
      <c r="G20" s="23"/>
      <c r="H20" s="11"/>
      <c r="I20" s="11"/>
    </row>
    <row r="21" spans="1:9" ht="15">
      <c r="A21" s="23"/>
      <c r="B21" s="72" t="s">
        <v>25</v>
      </c>
      <c r="C21" s="29"/>
      <c r="D21" s="74" t="s">
        <v>81</v>
      </c>
      <c r="E21" s="25"/>
      <c r="F21" s="14">
        <v>0.8</v>
      </c>
      <c r="G21" s="23"/>
      <c r="H21" s="11"/>
      <c r="I21" s="11"/>
    </row>
    <row r="22" spans="1:9" ht="30">
      <c r="A22" s="23"/>
      <c r="B22" s="73" t="s">
        <v>19</v>
      </c>
      <c r="C22" s="30"/>
      <c r="D22" s="75" t="s">
        <v>83</v>
      </c>
      <c r="E22" s="26"/>
      <c r="F22" s="17"/>
      <c r="G22" s="23"/>
      <c r="H22" s="11"/>
      <c r="I22" s="11"/>
    </row>
    <row r="23" spans="1:9" ht="30">
      <c r="A23" s="23"/>
      <c r="B23" s="73" t="s">
        <v>20</v>
      </c>
      <c r="C23" s="30"/>
      <c r="D23" s="75" t="s">
        <v>84</v>
      </c>
      <c r="E23" s="26"/>
      <c r="F23" s="18"/>
      <c r="G23" s="23"/>
      <c r="H23" s="11"/>
      <c r="I23" s="11"/>
    </row>
    <row r="24" spans="1:9" ht="30">
      <c r="A24" s="23"/>
      <c r="B24" s="70" t="s">
        <v>21</v>
      </c>
      <c r="C24" s="28"/>
      <c r="D24" s="76" t="s">
        <v>82</v>
      </c>
      <c r="E24" s="27"/>
      <c r="F24" s="19">
        <v>0.0132</v>
      </c>
      <c r="G24" s="23"/>
      <c r="H24" s="11"/>
      <c r="I24" s="11"/>
    </row>
    <row r="25" spans="1:9" ht="45">
      <c r="A25" s="23"/>
      <c r="B25" s="70" t="s">
        <v>26</v>
      </c>
      <c r="C25" s="28"/>
      <c r="D25" s="15"/>
      <c r="E25" s="23"/>
      <c r="F25" s="15"/>
      <c r="G25" s="23"/>
      <c r="H25" s="11"/>
      <c r="I25" s="11"/>
    </row>
    <row r="26" spans="1:9" ht="30">
      <c r="A26" s="23"/>
      <c r="B26" s="72" t="s">
        <v>27</v>
      </c>
      <c r="C26" s="29"/>
      <c r="D26" s="70" t="s">
        <v>85</v>
      </c>
      <c r="E26" s="28"/>
      <c r="F26" s="18"/>
      <c r="G26" s="23"/>
      <c r="H26" s="11"/>
      <c r="I26" s="11"/>
    </row>
    <row r="27" spans="1:9" ht="15">
      <c r="A27" s="23"/>
      <c r="B27" s="72" t="s">
        <v>28</v>
      </c>
      <c r="C27" s="29"/>
      <c r="D27" s="74" t="s">
        <v>86</v>
      </c>
      <c r="E27" s="25"/>
      <c r="F27" s="14">
        <v>0.5</v>
      </c>
      <c r="G27" s="23"/>
      <c r="H27" s="11"/>
      <c r="I27" s="11"/>
    </row>
    <row r="28" spans="1:9" ht="15">
      <c r="A28" s="23"/>
      <c r="B28" s="72" t="s">
        <v>29</v>
      </c>
      <c r="C28" s="29"/>
      <c r="D28" s="74" t="s">
        <v>81</v>
      </c>
      <c r="E28" s="25"/>
      <c r="F28" s="13">
        <v>240</v>
      </c>
      <c r="G28" s="23"/>
      <c r="H28" s="11"/>
      <c r="I28" s="11"/>
    </row>
    <row r="29" spans="1:9" ht="15">
      <c r="A29" s="23"/>
      <c r="B29" s="72" t="s">
        <v>30</v>
      </c>
      <c r="C29" s="29"/>
      <c r="D29" s="74" t="s">
        <v>81</v>
      </c>
      <c r="E29" s="25"/>
      <c r="F29" s="13">
        <v>1200</v>
      </c>
      <c r="G29" s="23"/>
      <c r="H29" s="11"/>
      <c r="I29" s="11"/>
    </row>
    <row r="30" spans="1:9" ht="15">
      <c r="A30" s="23"/>
      <c r="B30" s="72" t="s">
        <v>32</v>
      </c>
      <c r="C30" s="29"/>
      <c r="D30" s="74" t="s">
        <v>81</v>
      </c>
      <c r="E30" s="25"/>
      <c r="F30" s="15">
        <v>4</v>
      </c>
      <c r="G30" s="23"/>
      <c r="H30" s="11"/>
      <c r="I30" s="11"/>
    </row>
    <row r="31" spans="1:9" ht="15">
      <c r="A31" s="23"/>
      <c r="B31" s="15" t="s">
        <v>33</v>
      </c>
      <c r="C31" s="23"/>
      <c r="D31" s="15" t="s">
        <v>34</v>
      </c>
      <c r="E31" s="23"/>
      <c r="F31" s="53" t="e">
        <f>F16/F23</f>
        <v>#DIV/0!</v>
      </c>
      <c r="G31" s="23"/>
      <c r="H31" s="11"/>
      <c r="I31" s="11"/>
    </row>
    <row r="32" spans="1:9" ht="15">
      <c r="A32" s="23"/>
      <c r="B32" s="15"/>
      <c r="C32" s="23"/>
      <c r="D32" s="15"/>
      <c r="E32" s="23"/>
      <c r="F32" s="12"/>
      <c r="G32" s="23"/>
      <c r="H32" s="11"/>
      <c r="I32" s="11"/>
    </row>
    <row r="33" spans="1:9" ht="15.75">
      <c r="A33" s="23"/>
      <c r="B33" s="24" t="s">
        <v>45</v>
      </c>
      <c r="C33" s="24"/>
      <c r="D33" s="23"/>
      <c r="E33" s="23"/>
      <c r="F33" s="23"/>
      <c r="G33" s="23"/>
      <c r="H33" s="11"/>
      <c r="I33" s="11"/>
    </row>
    <row r="34" spans="1:9" ht="30">
      <c r="A34" s="23"/>
      <c r="B34" s="15" t="s">
        <v>35</v>
      </c>
      <c r="C34" s="23"/>
      <c r="D34" s="70" t="s">
        <v>49</v>
      </c>
      <c r="E34" s="28"/>
      <c r="F34" s="20">
        <v>25</v>
      </c>
      <c r="G34" s="23"/>
      <c r="H34" s="11"/>
      <c r="I34" s="11"/>
    </row>
    <row r="35" spans="1:9" ht="30">
      <c r="A35" s="23"/>
      <c r="B35" s="15" t="s">
        <v>36</v>
      </c>
      <c r="C35" s="23"/>
      <c r="D35" s="70" t="s">
        <v>49</v>
      </c>
      <c r="E35" s="28"/>
      <c r="F35" s="20">
        <v>20</v>
      </c>
      <c r="G35" s="23"/>
      <c r="H35" s="11"/>
      <c r="I35" s="11"/>
    </row>
    <row r="36" spans="1:9" ht="15">
      <c r="A36" s="23"/>
      <c r="B36" s="15" t="s">
        <v>38</v>
      </c>
      <c r="C36" s="23"/>
      <c r="D36" s="70" t="s">
        <v>31</v>
      </c>
      <c r="E36" s="28"/>
      <c r="F36" s="20">
        <v>4</v>
      </c>
      <c r="G36" s="23"/>
      <c r="H36" s="11"/>
      <c r="I36" s="11"/>
    </row>
    <row r="37" spans="1:9" ht="30">
      <c r="A37" s="23"/>
      <c r="B37" s="15" t="s">
        <v>39</v>
      </c>
      <c r="C37" s="23"/>
      <c r="D37" s="70" t="s">
        <v>49</v>
      </c>
      <c r="E37" s="28"/>
      <c r="F37" s="20">
        <v>4</v>
      </c>
      <c r="G37" s="23"/>
      <c r="H37" s="11"/>
      <c r="I37" s="11"/>
    </row>
    <row r="38" spans="1:9" ht="30">
      <c r="A38" s="23"/>
      <c r="B38" s="15" t="s">
        <v>40</v>
      </c>
      <c r="C38" s="23"/>
      <c r="D38" s="70" t="s">
        <v>49</v>
      </c>
      <c r="E38" s="28"/>
      <c r="F38" s="20">
        <v>25</v>
      </c>
      <c r="G38" s="23"/>
      <c r="H38" s="11"/>
      <c r="I38" s="11"/>
    </row>
    <row r="39" spans="1:9" ht="15">
      <c r="A39" s="23"/>
      <c r="B39" s="15" t="s">
        <v>41</v>
      </c>
      <c r="C39" s="23"/>
      <c r="D39" s="70" t="s">
        <v>31</v>
      </c>
      <c r="E39" s="28"/>
      <c r="F39" s="20">
        <v>3</v>
      </c>
      <c r="G39" s="23"/>
      <c r="H39" s="11"/>
      <c r="I39" s="11"/>
    </row>
    <row r="40" spans="1:9" ht="15">
      <c r="A40" s="23"/>
      <c r="B40" s="15" t="s">
        <v>42</v>
      </c>
      <c r="C40" s="23"/>
      <c r="D40" s="70" t="s">
        <v>46</v>
      </c>
      <c r="E40" s="28"/>
      <c r="F40" s="20">
        <v>200</v>
      </c>
      <c r="G40" s="23"/>
      <c r="H40" s="11"/>
      <c r="I40" s="11"/>
    </row>
    <row r="41" spans="1:9" ht="30">
      <c r="A41" s="23"/>
      <c r="B41" s="15" t="s">
        <v>43</v>
      </c>
      <c r="C41" s="23"/>
      <c r="D41" s="70" t="s">
        <v>47</v>
      </c>
      <c r="E41" s="28"/>
      <c r="F41" s="20">
        <v>10</v>
      </c>
      <c r="G41" s="23"/>
      <c r="H41" s="11"/>
      <c r="I41" s="11"/>
    </row>
    <row r="42" spans="1:9" ht="15">
      <c r="A42" s="23"/>
      <c r="B42" s="15" t="s">
        <v>44</v>
      </c>
      <c r="C42" s="23"/>
      <c r="D42" s="70" t="s">
        <v>48</v>
      </c>
      <c r="E42" s="28"/>
      <c r="F42" s="20">
        <v>20</v>
      </c>
      <c r="G42" s="23"/>
      <c r="H42" s="11"/>
      <c r="I42" s="11"/>
    </row>
    <row r="43" spans="1:9" ht="15">
      <c r="A43" s="23"/>
      <c r="B43" s="15"/>
      <c r="C43" s="23"/>
      <c r="D43" s="15"/>
      <c r="E43" s="23"/>
      <c r="F43" s="21"/>
      <c r="G43" s="23"/>
      <c r="H43" s="11"/>
      <c r="I43" s="11"/>
    </row>
    <row r="44" spans="1:9" ht="15.75">
      <c r="A44" s="23"/>
      <c r="B44" s="31" t="s">
        <v>51</v>
      </c>
      <c r="C44" s="31"/>
      <c r="D44" s="23"/>
      <c r="E44" s="23"/>
      <c r="F44" s="34"/>
      <c r="G44" s="23"/>
      <c r="H44" s="11"/>
      <c r="I44" s="11"/>
    </row>
    <row r="45" spans="1:9" ht="15">
      <c r="A45" s="23"/>
      <c r="B45" s="15" t="s">
        <v>52</v>
      </c>
      <c r="C45" s="23"/>
      <c r="D45" s="15" t="s">
        <v>91</v>
      </c>
      <c r="E45" s="23"/>
      <c r="F45" s="21">
        <v>1.74</v>
      </c>
      <c r="G45" s="23"/>
      <c r="H45" s="11"/>
      <c r="I45" s="11"/>
    </row>
    <row r="46" spans="1:9" ht="15">
      <c r="A46" s="23"/>
      <c r="B46" s="15" t="s">
        <v>57</v>
      </c>
      <c r="C46" s="23"/>
      <c r="D46" s="15" t="s">
        <v>91</v>
      </c>
      <c r="E46" s="23"/>
      <c r="F46" s="21">
        <v>1.29</v>
      </c>
      <c r="G46" s="23"/>
      <c r="H46" s="11"/>
      <c r="I46" s="11"/>
    </row>
    <row r="47" spans="1:9" ht="15">
      <c r="A47" s="23"/>
      <c r="B47" s="15" t="s">
        <v>56</v>
      </c>
      <c r="C47" s="23"/>
      <c r="D47" s="15" t="s">
        <v>91</v>
      </c>
      <c r="E47" s="23"/>
      <c r="F47" s="21">
        <v>0.71</v>
      </c>
      <c r="G47" s="23"/>
      <c r="H47" s="11"/>
      <c r="I47" s="11"/>
    </row>
    <row r="48" spans="1:9" ht="15">
      <c r="A48" s="23"/>
      <c r="B48" s="15" t="s">
        <v>55</v>
      </c>
      <c r="C48" s="23"/>
      <c r="D48" s="15" t="s">
        <v>91</v>
      </c>
      <c r="E48" s="23"/>
      <c r="F48" s="21">
        <v>1.09</v>
      </c>
      <c r="G48" s="23"/>
      <c r="H48" s="11"/>
      <c r="I48" s="11"/>
    </row>
    <row r="49" spans="1:9" ht="15">
      <c r="A49" s="23"/>
      <c r="B49" s="15" t="s">
        <v>54</v>
      </c>
      <c r="C49" s="23"/>
      <c r="D49" s="15" t="s">
        <v>91</v>
      </c>
      <c r="E49" s="23"/>
      <c r="F49" s="22">
        <v>1.41</v>
      </c>
      <c r="G49" s="23"/>
      <c r="H49" s="11"/>
      <c r="I49" s="11"/>
    </row>
    <row r="50" spans="1:9" ht="15">
      <c r="A50" s="23"/>
      <c r="B50" s="15" t="s">
        <v>53</v>
      </c>
      <c r="C50" s="23"/>
      <c r="D50" s="15" t="s">
        <v>87</v>
      </c>
      <c r="E50" s="23"/>
      <c r="F50" s="22">
        <v>1.4</v>
      </c>
      <c r="G50" s="23"/>
      <c r="H50" s="11"/>
      <c r="I50" s="11"/>
    </row>
    <row r="51" spans="1:9" ht="15">
      <c r="A51" s="23"/>
      <c r="B51" s="15"/>
      <c r="C51" s="23"/>
      <c r="D51" s="15"/>
      <c r="E51" s="23"/>
      <c r="F51" s="21"/>
      <c r="G51" s="23"/>
      <c r="H51" s="11"/>
      <c r="I51" s="11"/>
    </row>
    <row r="52" spans="1:9" ht="75">
      <c r="A52" s="23"/>
      <c r="B52" s="15"/>
      <c r="C52" s="23"/>
      <c r="D52" s="70" t="s">
        <v>92</v>
      </c>
      <c r="E52" s="28"/>
      <c r="F52" s="21"/>
      <c r="G52" s="23"/>
      <c r="H52" s="11"/>
      <c r="I52" s="11"/>
    </row>
    <row r="53" spans="1:9" ht="15">
      <c r="A53" s="23"/>
      <c r="B53" s="23"/>
      <c r="C53" s="23"/>
      <c r="D53" s="23"/>
      <c r="E53" s="23"/>
      <c r="F53" s="23"/>
      <c r="G53" s="23"/>
      <c r="H53" s="11"/>
      <c r="I53" s="11"/>
    </row>
    <row r="54" spans="1:9" ht="15">
      <c r="A54" s="23"/>
      <c r="B54" s="23"/>
      <c r="C54" s="23"/>
      <c r="D54" s="23"/>
      <c r="E54" s="23"/>
      <c r="F54" s="23"/>
      <c r="G54" s="23"/>
      <c r="H54" s="11"/>
      <c r="I54" s="11"/>
    </row>
    <row r="55" spans="1:9" ht="15">
      <c r="A55" s="11"/>
      <c r="B55" s="11"/>
      <c r="C55" s="11"/>
      <c r="D55" s="11"/>
      <c r="E55" s="11"/>
      <c r="F55" s="11"/>
      <c r="G55" s="11"/>
      <c r="H55" s="11"/>
      <c r="I55" s="11"/>
    </row>
    <row r="56" spans="1:9" ht="15">
      <c r="A56" s="11"/>
      <c r="B56" s="11"/>
      <c r="C56" s="11"/>
      <c r="D56" s="11"/>
      <c r="E56" s="11"/>
      <c r="F56" s="11"/>
      <c r="G56" s="11"/>
      <c r="H56" s="11"/>
      <c r="I56" s="11"/>
    </row>
    <row r="57" spans="1:9" ht="15">
      <c r="A57" s="11"/>
      <c r="B57" s="11"/>
      <c r="C57" s="11"/>
      <c r="D57" s="11"/>
      <c r="E57" s="11"/>
      <c r="F57" s="11"/>
      <c r="G57" s="11"/>
      <c r="H57" s="11"/>
      <c r="I57" s="11"/>
    </row>
  </sheetData>
  <sheetProtection password="8456" sheet="1" objects="1" scenarios="1" selectLockedCells="1"/>
  <mergeCells count="1">
    <mergeCell ref="B2:F2"/>
  </mergeCells>
  <printOptions gridLines="1" headings="1" horizontalCentered="1" verticalCentered="1"/>
  <pageMargins left="0.4330708661417323" right="0.3937007874015748" top="0.984251968503937" bottom="0.984251968503937" header="0.5118110236220472" footer="0.5118110236220472"/>
  <pageSetup fitToHeight="1" fitToWidth="1" horizontalDpi="300" verticalDpi="300" orientation="portrait" paperSize="9" scale="66" r:id="rId3"/>
  <colBreaks count="1" manualBreakCount="1">
    <brk id="6" max="65535" man="1"/>
  </colBreaks>
  <legacyDrawing r:id="rId2"/>
</worksheet>
</file>

<file path=xl/worksheets/sheet4.xml><?xml version="1.0" encoding="utf-8"?>
<worksheet xmlns="http://schemas.openxmlformats.org/spreadsheetml/2006/main" xmlns:r="http://schemas.openxmlformats.org/officeDocument/2006/relationships">
  <sheetPr>
    <tabColor indexed="49"/>
    <pageSetUpPr fitToPage="1"/>
  </sheetPr>
  <dimension ref="A1:I26"/>
  <sheetViews>
    <sheetView workbookViewId="0" topLeftCell="A1">
      <selection activeCell="L8" sqref="L8"/>
    </sheetView>
  </sheetViews>
  <sheetFormatPr defaultColWidth="9.140625" defaultRowHeight="12.75"/>
  <cols>
    <col min="1" max="1" width="5.7109375" style="1" customWidth="1"/>
    <col min="2" max="2" width="52.00390625" style="1" customWidth="1"/>
    <col min="3" max="3" width="5.7109375" style="1" customWidth="1"/>
    <col min="4" max="4" width="15.28125" style="1" customWidth="1"/>
    <col min="5" max="5" width="5.7109375" style="1" customWidth="1"/>
    <col min="6" max="6" width="15.28125" style="1" customWidth="1"/>
    <col min="7" max="7" width="5.7109375" style="1" customWidth="1"/>
    <col min="8" max="8" width="19.140625" style="1" customWidth="1"/>
    <col min="9" max="9" width="5.7109375" style="1" customWidth="1"/>
    <col min="10" max="16384" width="9.140625" style="1" customWidth="1"/>
  </cols>
  <sheetData>
    <row r="1" spans="1:9" ht="18">
      <c r="A1" s="23"/>
      <c r="B1" s="37" t="s">
        <v>97</v>
      </c>
      <c r="C1" s="37"/>
      <c r="D1" s="23"/>
      <c r="E1" s="23"/>
      <c r="F1" s="23"/>
      <c r="G1" s="23"/>
      <c r="H1" s="23"/>
      <c r="I1" s="23"/>
    </row>
    <row r="2" spans="1:9" ht="15">
      <c r="A2" s="23"/>
      <c r="B2" s="23"/>
      <c r="C2" s="23"/>
      <c r="D2" s="23"/>
      <c r="E2" s="23"/>
      <c r="F2" s="23"/>
      <c r="G2" s="23"/>
      <c r="H2" s="23"/>
      <c r="I2" s="23"/>
    </row>
    <row r="3" spans="1:9" ht="18">
      <c r="A3" s="23"/>
      <c r="B3" s="38" t="s">
        <v>93</v>
      </c>
      <c r="C3" s="38"/>
      <c r="D3" s="23"/>
      <c r="E3" s="23"/>
      <c r="F3" s="23"/>
      <c r="G3" s="23"/>
      <c r="H3" s="23"/>
      <c r="I3" s="23"/>
    </row>
    <row r="4" spans="1:9" ht="31.5">
      <c r="A4" s="23"/>
      <c r="B4" s="16" t="s">
        <v>58</v>
      </c>
      <c r="C4" s="31"/>
      <c r="D4" s="47" t="s">
        <v>59</v>
      </c>
      <c r="E4" s="39"/>
      <c r="F4" s="47" t="s">
        <v>61</v>
      </c>
      <c r="G4" s="39"/>
      <c r="H4" s="47" t="s">
        <v>60</v>
      </c>
      <c r="I4" s="23"/>
    </row>
    <row r="5" spans="1:9" ht="15.75">
      <c r="A5" s="23"/>
      <c r="B5" s="15" t="s">
        <v>62</v>
      </c>
      <c r="C5" s="23"/>
      <c r="D5" s="68">
        <f>'Enter your data here'!F7-('Enter your data here'!F7*'Enter your data here'!F17)</f>
        <v>0</v>
      </c>
      <c r="E5" s="42"/>
      <c r="F5" s="69">
        <f>'Enter your data here'!F34</f>
        <v>25</v>
      </c>
      <c r="G5" s="40"/>
      <c r="H5" s="48">
        <f>(D5*F5)/1000000</f>
        <v>0</v>
      </c>
      <c r="I5" s="23"/>
    </row>
    <row r="6" spans="1:9" ht="15.75">
      <c r="A6" s="23"/>
      <c r="B6" s="15" t="s">
        <v>0</v>
      </c>
      <c r="C6" s="23"/>
      <c r="D6" s="21"/>
      <c r="E6" s="34"/>
      <c r="F6" s="69"/>
      <c r="G6" s="40"/>
      <c r="H6" s="16"/>
      <c r="I6" s="23"/>
    </row>
    <row r="7" spans="1:9" ht="15.75">
      <c r="A7" s="23"/>
      <c r="B7" s="15" t="s">
        <v>63</v>
      </c>
      <c r="C7" s="23"/>
      <c r="D7" s="68">
        <f>('Enter your data here'!F8*'Enter your data here'!F20)-('Enter your data here'!F8*'Enter your data here'!F20*'Enter your data here'!F17)</f>
        <v>0</v>
      </c>
      <c r="E7" s="42"/>
      <c r="F7" s="69">
        <f>'Enter your data here'!F35</f>
        <v>20</v>
      </c>
      <c r="G7" s="40"/>
      <c r="H7" s="48">
        <f>(D7*F7)/1000000</f>
        <v>0</v>
      </c>
      <c r="I7" s="23"/>
    </row>
    <row r="8" spans="1:9" ht="15.75">
      <c r="A8" s="23"/>
      <c r="B8" s="15" t="s">
        <v>64</v>
      </c>
      <c r="C8" s="23"/>
      <c r="D8" s="68">
        <f>('Enter your data here'!F8*'Enter your data here'!F21)-('Enter your data here'!F8*'Enter your data here'!F21*'Enter your data here'!F17)</f>
        <v>0</v>
      </c>
      <c r="E8" s="42"/>
      <c r="F8" s="69">
        <f>'Enter your data here'!F36</f>
        <v>4</v>
      </c>
      <c r="G8" s="40"/>
      <c r="H8" s="48">
        <f>(D8*F8)/1000000</f>
        <v>0</v>
      </c>
      <c r="I8" s="23"/>
    </row>
    <row r="9" spans="1:9" ht="15.75">
      <c r="A9" s="23"/>
      <c r="B9" s="15" t="s">
        <v>65</v>
      </c>
      <c r="C9" s="23"/>
      <c r="D9" s="68">
        <f>'Enter your data here'!F9-('Enter your data here'!F9*'Enter your data here'!F17)</f>
        <v>0</v>
      </c>
      <c r="E9" s="42"/>
      <c r="F9" s="69">
        <f>'Enter your data here'!F37</f>
        <v>4</v>
      </c>
      <c r="G9" s="40"/>
      <c r="H9" s="48">
        <f>(D9*F9)/1000000</f>
        <v>0</v>
      </c>
      <c r="I9" s="23"/>
    </row>
    <row r="10" spans="1:9" ht="15.75">
      <c r="A10" s="23"/>
      <c r="B10" s="15" t="s">
        <v>66</v>
      </c>
      <c r="C10" s="23"/>
      <c r="D10" s="68">
        <f>'Enter your data here'!F10-('Enter your data here'!F10*'Enter your data here'!F17)</f>
        <v>0</v>
      </c>
      <c r="E10" s="42"/>
      <c r="F10" s="69">
        <f>'Enter your data here'!F38</f>
        <v>25</v>
      </c>
      <c r="G10" s="40"/>
      <c r="H10" s="48">
        <f>(D10*F10)/1000000</f>
        <v>0</v>
      </c>
      <c r="I10" s="23"/>
    </row>
    <row r="11" spans="1:9" ht="15.75">
      <c r="A11" s="23"/>
      <c r="B11" s="15" t="s">
        <v>80</v>
      </c>
      <c r="C11" s="23"/>
      <c r="D11" s="68"/>
      <c r="E11" s="42"/>
      <c r="F11" s="69"/>
      <c r="G11" s="40"/>
      <c r="H11" s="48">
        <f>(H5+H7+H8+H9+H10)*'Enter your data here'!F18</f>
        <v>0</v>
      </c>
      <c r="I11" s="23"/>
    </row>
    <row r="12" spans="1:9" ht="15.75">
      <c r="A12" s="23"/>
      <c r="B12" s="15" t="s">
        <v>67</v>
      </c>
      <c r="C12" s="23"/>
      <c r="D12" s="68">
        <f>'Enter your data here'!F11</f>
        <v>0</v>
      </c>
      <c r="E12" s="42"/>
      <c r="F12" s="69">
        <f>'Enter your data here'!F39</f>
        <v>3</v>
      </c>
      <c r="G12" s="40"/>
      <c r="H12" s="48">
        <f>(D12*F12)/1000000</f>
        <v>0</v>
      </c>
      <c r="I12" s="23"/>
    </row>
    <row r="13" spans="1:9" ht="15.75">
      <c r="A13" s="23"/>
      <c r="B13" s="15" t="s">
        <v>68</v>
      </c>
      <c r="C13" s="23"/>
      <c r="D13" s="68">
        <f>'Enter your data here'!F12*'Enter your data here'!F24</f>
        <v>0</v>
      </c>
      <c r="E13" s="42"/>
      <c r="F13" s="69">
        <f>'Enter your data here'!F40</f>
        <v>200</v>
      </c>
      <c r="G13" s="40"/>
      <c r="H13" s="48">
        <f>(D13*F13)/1000000</f>
        <v>0</v>
      </c>
      <c r="I13" s="23"/>
    </row>
    <row r="14" spans="1:9" ht="15.75">
      <c r="A14" s="23"/>
      <c r="B14" s="15" t="s">
        <v>69</v>
      </c>
      <c r="C14" s="23"/>
      <c r="D14" s="68">
        <f>'Enter your data here'!F12</f>
        <v>0</v>
      </c>
      <c r="E14" s="42"/>
      <c r="F14" s="69">
        <f>'Enter your data here'!F41</f>
        <v>10</v>
      </c>
      <c r="G14" s="40"/>
      <c r="H14" s="48">
        <f>(D14*F14)/1000000</f>
        <v>0</v>
      </c>
      <c r="I14" s="23"/>
    </row>
    <row r="15" spans="1:9" ht="15.75">
      <c r="A15" s="23"/>
      <c r="B15" s="15" t="s">
        <v>70</v>
      </c>
      <c r="C15" s="23"/>
      <c r="D15" s="68">
        <f>'Enter your data here'!F13</f>
        <v>0</v>
      </c>
      <c r="E15" s="42"/>
      <c r="F15" s="69">
        <f>'Enter your data here'!F42</f>
        <v>20</v>
      </c>
      <c r="G15" s="40"/>
      <c r="H15" s="48">
        <f>(D15*F15)/1000000</f>
        <v>0</v>
      </c>
      <c r="I15" s="23"/>
    </row>
    <row r="16" spans="1:9" ht="18.75" customHeight="1">
      <c r="A16" s="23"/>
      <c r="B16" s="46" t="s">
        <v>78</v>
      </c>
      <c r="C16" s="44"/>
      <c r="D16" s="15"/>
      <c r="E16" s="23"/>
      <c r="F16" s="15"/>
      <c r="G16" s="23"/>
      <c r="H16" s="45">
        <f>SUM(H5:H15)</f>
        <v>0</v>
      </c>
      <c r="I16" s="23"/>
    </row>
    <row r="17" spans="1:9" ht="15">
      <c r="A17" s="23"/>
      <c r="B17" s="23"/>
      <c r="C17" s="23"/>
      <c r="D17" s="23"/>
      <c r="E17" s="23"/>
      <c r="F17" s="23"/>
      <c r="G17" s="23"/>
      <c r="H17" s="23"/>
      <c r="I17" s="23"/>
    </row>
    <row r="18" spans="1:9" ht="18">
      <c r="A18" s="23"/>
      <c r="B18" s="38" t="s">
        <v>94</v>
      </c>
      <c r="C18" s="38"/>
      <c r="D18" s="23"/>
      <c r="E18" s="23"/>
      <c r="F18" s="23"/>
      <c r="G18" s="23"/>
      <c r="H18" s="23"/>
      <c r="I18" s="23"/>
    </row>
    <row r="19" spans="1:9" ht="31.5">
      <c r="A19" s="23"/>
      <c r="B19" s="16" t="s">
        <v>71</v>
      </c>
      <c r="C19" s="31"/>
      <c r="D19" s="47" t="s">
        <v>72</v>
      </c>
      <c r="E19" s="39"/>
      <c r="F19" s="47" t="s">
        <v>73</v>
      </c>
      <c r="G19" s="39"/>
      <c r="H19" s="47" t="s">
        <v>74</v>
      </c>
      <c r="I19" s="23"/>
    </row>
    <row r="20" spans="1:9" ht="15.75">
      <c r="A20" s="23"/>
      <c r="B20" s="15" t="s">
        <v>13</v>
      </c>
      <c r="C20" s="23"/>
      <c r="D20" s="71">
        <f>'Enter your data here'!F14/1000000</f>
        <v>0</v>
      </c>
      <c r="E20" s="43"/>
      <c r="F20" s="22">
        <f>'Enter your data here'!F45</f>
        <v>1.74</v>
      </c>
      <c r="G20" s="41"/>
      <c r="H20" s="48">
        <f>D20*F20</f>
        <v>0</v>
      </c>
      <c r="I20" s="23"/>
    </row>
    <row r="21" spans="1:9" ht="15.75">
      <c r="A21" s="23"/>
      <c r="B21" s="15" t="s">
        <v>75</v>
      </c>
      <c r="C21" s="23"/>
      <c r="D21" s="71">
        <f>('Enter your data here'!F15*'Enter your data here'!F22)/1000000</f>
        <v>0</v>
      </c>
      <c r="E21" s="43"/>
      <c r="F21" s="22">
        <f>('Enter your data here'!F47+'Enter your data here'!F48)/2</f>
        <v>0.9</v>
      </c>
      <c r="G21" s="41"/>
      <c r="H21" s="48">
        <f>D21*F21</f>
        <v>0</v>
      </c>
      <c r="I21" s="23"/>
    </row>
    <row r="22" spans="1:9" ht="15.75">
      <c r="A22" s="23"/>
      <c r="B22" s="15" t="s">
        <v>76</v>
      </c>
      <c r="C22" s="23"/>
      <c r="D22" s="71" t="e">
        <f>(('Enter your data here'!F31*'Enter your data here'!F26*'Enter your data here'!F28)+('Enter your data here'!F31*'Enter your data here'!F26*'Enter your data here'!F27*('Enter your data here'!F29/'Enter your data here'!F30)))/1000000</f>
        <v>#DIV/0!</v>
      </c>
      <c r="E22" s="43"/>
      <c r="F22" s="22">
        <f>'Enter your data here'!F49</f>
        <v>1.41</v>
      </c>
      <c r="G22" s="41"/>
      <c r="H22" s="48" t="e">
        <f>D22*F22</f>
        <v>#DIV/0!</v>
      </c>
      <c r="I22" s="23"/>
    </row>
    <row r="23" spans="1:9" ht="30.75">
      <c r="A23" s="23"/>
      <c r="B23" s="70" t="s">
        <v>77</v>
      </c>
      <c r="C23" s="28"/>
      <c r="D23" s="71">
        <f>H5+H7+H8+H9+H10+H11</f>
        <v>0</v>
      </c>
      <c r="E23" s="43"/>
      <c r="F23" s="22">
        <f>'Enter your data here'!F50-'Enter your data here'!F46</f>
        <v>0.10999999999999988</v>
      </c>
      <c r="G23" s="41"/>
      <c r="H23" s="48">
        <f>D23*F23</f>
        <v>0</v>
      </c>
      <c r="I23" s="23"/>
    </row>
    <row r="24" spans="1:9" s="3" customFormat="1" ht="18.75" customHeight="1">
      <c r="A24" s="35"/>
      <c r="B24" s="46" t="s">
        <v>79</v>
      </c>
      <c r="C24" s="44"/>
      <c r="D24" s="33"/>
      <c r="E24" s="35"/>
      <c r="F24" s="33"/>
      <c r="G24" s="35"/>
      <c r="H24" s="52" t="e">
        <f>H20+H21+H22+H23</f>
        <v>#DIV/0!</v>
      </c>
      <c r="I24" s="35"/>
    </row>
    <row r="25" spans="1:9" ht="15">
      <c r="A25" s="23"/>
      <c r="B25" s="23"/>
      <c r="C25" s="23"/>
      <c r="D25" s="23"/>
      <c r="E25" s="23"/>
      <c r="F25" s="23"/>
      <c r="G25" s="23"/>
      <c r="H25" s="23"/>
      <c r="I25" s="23"/>
    </row>
    <row r="26" spans="1:9" ht="15">
      <c r="A26" s="36"/>
      <c r="B26" s="36"/>
      <c r="C26" s="36"/>
      <c r="D26" s="36"/>
      <c r="E26" s="36"/>
      <c r="F26" s="36"/>
      <c r="G26" s="36"/>
      <c r="H26" s="36"/>
      <c r="I26" s="36"/>
    </row>
  </sheetData>
  <sheetProtection password="8456" sheet="1" objects="1" scenarios="1" selectLockedCells="1" selectUnlockedCells="1"/>
  <printOptions horizontalCentered="1"/>
  <pageMargins left="0.4724409448818898" right="0.4330708661417323" top="0.6299212598425197" bottom="0.7086614173228347" header="0.5118110236220472" footer="0.5118110236220472"/>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Library NSW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Calculate your Ecnomic Benefit and Activity</dc:title>
  <dc:subject>Econonic Benefit generated for your Community</dc:subject>
  <dc:creator>State Library NSW</dc:creator>
  <cp:keywords/>
  <dc:description>economic benefit description; economic activity description</dc:description>
  <cp:lastModifiedBy>ltarg</cp:lastModifiedBy>
  <cp:lastPrinted>2009-07-17T03:34:50Z</cp:lastPrinted>
  <dcterms:created xsi:type="dcterms:W3CDTF">2007-10-09T08:41:25Z</dcterms:created>
  <dcterms:modified xsi:type="dcterms:W3CDTF">2009-10-08T01:51:37Z</dcterms:modified>
  <cp:category/>
  <cp:version/>
  <cp:contentType/>
  <cp:contentStatus/>
</cp:coreProperties>
</file>