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5480" tabRatio="500" activeTab="0"/>
  </bookViews>
  <sheets>
    <sheet name="Service based benchmark" sheetId="1" r:id="rId1"/>
  </sheets>
  <definedNames/>
  <calcPr fullCalcOnLoad="1"/>
</workbook>
</file>

<file path=xl/sharedStrings.xml><?xml version="1.0" encoding="utf-8"?>
<sst xmlns="http://schemas.openxmlformats.org/spreadsheetml/2006/main" count="125" uniqueCount="93">
  <si>
    <t>2f. AMENITIES AND ANCILLARY</t>
  </si>
  <si>
    <t>2g. ADDITIONAL SERVICES</t>
  </si>
  <si>
    <r>
      <t>Enter</t>
    </r>
    <r>
      <rPr>
        <b/>
        <sz val="8"/>
        <color indexed="22"/>
        <rFont val="Arial Narrow"/>
        <family val="2"/>
      </rPr>
      <t xml:space="preserve"> your %</t>
    </r>
  </si>
  <si>
    <t>TOTAL FUNCTIONAL AND SERVICES AREA</t>
  </si>
  <si>
    <t>2h. MEETING SPACES</t>
  </si>
  <si>
    <t>2. CALCULATING FUNCTIONAL AND SERVICE AREAS</t>
  </si>
  <si>
    <r>
      <t xml:space="preserve">         </t>
    </r>
    <r>
      <rPr>
        <b/>
        <sz val="8"/>
        <color indexed="22"/>
        <rFont val="Arial Narrow"/>
        <family val="2"/>
      </rPr>
      <t xml:space="preserve">   The collection and technology areas combined provide the base area of 100% from which functional and services space can be calculated</t>
    </r>
  </si>
  <si>
    <t xml:space="preserve">            PUBLIC COMPUTER TERMINALS</t>
  </si>
  <si>
    <t>Terminals based on S15 of LLL standards</t>
  </si>
  <si>
    <t>COLLECTION AREA PLUS PUBLIC COMPUTER AREA</t>
  </si>
  <si>
    <t>1. BASE AREA CALCULATIONS</t>
  </si>
  <si>
    <t xml:space="preserve">              TOILETS, RESTROOMS, CLEANERS</t>
  </si>
  <si>
    <t>Number of items / sqm</t>
  </si>
  <si>
    <t>Based on worksheet S.10 of Living Learning Libraries</t>
  </si>
  <si>
    <r>
      <t xml:space="preserve">           </t>
    </r>
    <r>
      <rPr>
        <sz val="9"/>
        <color indexed="10"/>
        <rFont val="Arial Narrow"/>
        <family val="2"/>
      </rPr>
      <t>ENTER</t>
    </r>
    <r>
      <rPr>
        <sz val="9"/>
        <rFont val="Arial Narrow"/>
        <family val="2"/>
      </rPr>
      <t xml:space="preserve"> COLLECTION SIZE</t>
    </r>
  </si>
  <si>
    <r>
      <t>Enter</t>
    </r>
    <r>
      <rPr>
        <b/>
        <sz val="8"/>
        <color indexed="22"/>
        <rFont val="Arial Narrow"/>
        <family val="2"/>
      </rPr>
      <t xml:space="preserve"> % of collection for each type below</t>
    </r>
  </si>
  <si>
    <r>
      <t>Enter</t>
    </r>
    <r>
      <rPr>
        <b/>
        <sz val="8"/>
        <color indexed="22"/>
        <rFont val="Arial Narrow"/>
        <family val="2"/>
      </rPr>
      <t xml:space="preserve"> % out on loan</t>
    </r>
  </si>
  <si>
    <t xml:space="preserve"> </t>
  </si>
  <si>
    <t>1a. ESTIMATE NUMBER OF ITEMS PER CAPITA</t>
  </si>
  <si>
    <t>1b. ESTIMATE AREA OF COLLECTION</t>
  </si>
  <si>
    <t>resulting % of base area from LLL calc</t>
  </si>
  <si>
    <r>
      <t xml:space="preserve">           </t>
    </r>
    <r>
      <rPr>
        <sz val="9"/>
        <color indexed="10"/>
        <rFont val="Arial Narrow"/>
        <family val="2"/>
      </rPr>
      <t>ENTER</t>
    </r>
    <r>
      <rPr>
        <sz val="9"/>
        <rFont val="Arial Narrow"/>
        <family val="2"/>
      </rPr>
      <t xml:space="preserve"> POPULATION SIZE</t>
    </r>
  </si>
  <si>
    <t xml:space="preserve">             SERVICE DESK, RETURNS &amp; SELF CHECK</t>
  </si>
  <si>
    <t>20% recommended</t>
  </si>
  <si>
    <t xml:space="preserve">              STAFF WORK, LUNCH, LOCKERS</t>
  </si>
  <si>
    <t>2b. CUSTOMER SERVICE</t>
  </si>
  <si>
    <t>OTHER FUNCTIONAL AREAS</t>
  </si>
  <si>
    <t xml:space="preserve">             BROWSING, DISPLAY and INFORMATION</t>
  </si>
  <si>
    <t xml:space="preserve">              SERVER ROOM</t>
  </si>
  <si>
    <t xml:space="preserve">              PHOTOCOPIERS, DIGITAL EQUIPMENT</t>
  </si>
  <si>
    <r>
      <t xml:space="preserve">Enter </t>
    </r>
    <r>
      <rPr>
        <b/>
        <sz val="8"/>
        <color indexed="22"/>
        <rFont val="Arial Narrow"/>
        <family val="2"/>
      </rPr>
      <t>Additional terminals (optional)</t>
    </r>
  </si>
  <si>
    <t>Suggested area / terminal</t>
  </si>
  <si>
    <t>Total number work-stations</t>
  </si>
  <si>
    <t>1d. SUMMARISE BASE AREA</t>
  </si>
  <si>
    <t>1c. CALCULATE AREA FOR PUBLIC COMPUTERS</t>
  </si>
  <si>
    <t>Adjusted  no. of items</t>
  </si>
  <si>
    <t>TOTAL COLLECTION AREA</t>
  </si>
  <si>
    <t>TOTAL %</t>
  </si>
  <si>
    <t>10% recommended</t>
  </si>
  <si>
    <t>5-10% recommended</t>
  </si>
  <si>
    <t>5% recommended</t>
  </si>
  <si>
    <t>15% recommended</t>
  </si>
  <si>
    <t>10-15% recommended</t>
  </si>
  <si>
    <t>20-25% recommended</t>
  </si>
  <si>
    <t>AREA</t>
  </si>
  <si>
    <t>TOTAL GROSS FLOOR AREA</t>
  </si>
  <si>
    <t>FUNCTIONAL AREA</t>
  </si>
  <si>
    <t>Resulting no. of items</t>
  </si>
  <si>
    <t xml:space="preserve">           BOOKS AND VOLUMES ON SHELVES </t>
  </si>
  <si>
    <t xml:space="preserve">           PERIODICALS </t>
  </si>
  <si>
    <t xml:space="preserve">           NON PRINT MATERIAL </t>
  </si>
  <si>
    <t xml:space="preserve">           VIRTUAL AND DIGITAL RESOURCES </t>
  </si>
  <si>
    <t>SEATING BASED ON POPULATION</t>
  </si>
  <si>
    <r>
      <t>Enter</t>
    </r>
    <r>
      <rPr>
        <b/>
        <sz val="8"/>
        <color indexed="22"/>
        <rFont val="Arial Narrow"/>
        <family val="2"/>
      </rPr>
      <t xml:space="preserve"> %of seating to be desking (3sqm/ space)</t>
    </r>
  </si>
  <si>
    <r>
      <t>Enter</t>
    </r>
    <r>
      <rPr>
        <b/>
        <sz val="8"/>
        <color indexed="22"/>
        <rFont val="Arial Narrow"/>
        <family val="2"/>
      </rPr>
      <t xml:space="preserve"> % seating to be lounges (3sqm/ space)</t>
    </r>
  </si>
  <si>
    <r>
      <t>Enter</t>
    </r>
    <r>
      <rPr>
        <b/>
        <sz val="8"/>
        <color indexed="22"/>
        <rFont val="Arial Narrow"/>
        <family val="2"/>
      </rPr>
      <t xml:space="preserve"> %seating to be group study (1.8sqm/ space)</t>
    </r>
  </si>
  <si>
    <t>TOTAL PUBLIC COMPUTER AREA</t>
  </si>
  <si>
    <t xml:space="preserve">2a. READING, SEATING AND STUDY AREAS </t>
  </si>
  <si>
    <t xml:space="preserve">               FOYER, LOBBY, CORRIDORS, ETC</t>
  </si>
  <si>
    <t xml:space="preserve">              PLANT EQUIPMENT, MAINTENANCE</t>
  </si>
  <si>
    <t xml:space="preserve">              STACK AREA</t>
  </si>
  <si>
    <t xml:space="preserve">              WORK AREA STORAGE</t>
  </si>
  <si>
    <t xml:space="preserve">              LOADING DOCK, GARBAGE &amp; GENERAL STORE</t>
  </si>
  <si>
    <t>2c. CHILDREN / YOUTH AREAS</t>
  </si>
  <si>
    <t xml:space="preserve">             CHILDREN'S STORY TELLING</t>
  </si>
  <si>
    <t xml:space="preserve">             YOUNG ADULT AREA</t>
  </si>
  <si>
    <t xml:space="preserve">             TOY LIBRARY</t>
  </si>
  <si>
    <t xml:space="preserve">              MOBILE LIBRARY SERVICES AREA</t>
  </si>
  <si>
    <t xml:space="preserve">              CENTRAL AND REGIONAL WORK AREA</t>
  </si>
  <si>
    <t xml:space="preserve">             SPECIALIST GENRE COLLECTION</t>
  </si>
  <si>
    <t xml:space="preserve">             SPECIALIST ROOM LOCAL &amp; FAMILY HISTORY</t>
  </si>
  <si>
    <t xml:space="preserve">             IT TRAINING ROOM</t>
  </si>
  <si>
    <t xml:space="preserve">             STORAGE FOR ARCHIVAL / CONSERVATION</t>
  </si>
  <si>
    <t xml:space="preserve">               VERTICAL CIRCULATION (LIFTS/ LIFT LOBBY / STAIRS)</t>
  </si>
  <si>
    <t xml:space="preserve">             GAMES AREA / DIGITAL MEDIA SPACE</t>
  </si>
  <si>
    <t xml:space="preserve">             NEWSPAPER / MAGAZINE AREA</t>
  </si>
  <si>
    <t xml:space="preserve">               CAFÉ</t>
  </si>
  <si>
    <t xml:space="preserve">              COMMUNITY SERVICES</t>
  </si>
  <si>
    <t xml:space="preserve">              EXHIBITION SPACE</t>
  </si>
  <si>
    <t xml:space="preserve">               MEETING ROOM SPACE &amp; STORAGE</t>
  </si>
  <si>
    <t xml:space="preserve">              COMMUNITY KITCHEN</t>
  </si>
  <si>
    <t xml:space="preserve">               MULTIPURPOSE, TRAINING, AV ROOM</t>
  </si>
  <si>
    <t>Choose one of the following options</t>
  </si>
  <si>
    <t>or</t>
  </si>
  <si>
    <t xml:space="preserve">              OTHER AREAS NOT IDENTIFIED</t>
  </si>
  <si>
    <t>2. CALCULATING FUNCTIONAL AND SERVICE AREAS CONTINUED</t>
  </si>
  <si>
    <t>2d. SPECIALIST</t>
  </si>
  <si>
    <t>2e. STAFF</t>
  </si>
  <si>
    <t>For Seating Allocationssee 1.3 A Step by Step Guide</t>
  </si>
  <si>
    <r>
      <t>Enter</t>
    </r>
    <r>
      <rPr>
        <b/>
        <sz val="8"/>
        <color indexed="22"/>
        <rFont val="Arial Narrow"/>
        <family val="2"/>
      </rPr>
      <t xml:space="preserve">  the number of people to be accommodated</t>
    </r>
  </si>
  <si>
    <r>
      <t xml:space="preserve">Enter </t>
    </r>
    <r>
      <rPr>
        <b/>
        <sz val="8"/>
        <color indexed="22"/>
        <rFont val="Arial Narrow"/>
        <family val="2"/>
      </rPr>
      <t>area / person (1-1.5sqm / person)</t>
    </r>
  </si>
  <si>
    <r>
      <t xml:space="preserve">This Microsoft Excel spreadsheet will calculate the Service Based Benchmarks described in Part 1 of the publication </t>
    </r>
    <r>
      <rPr>
        <i/>
        <sz val="10"/>
        <rFont val="Arial Narrow"/>
        <family val="2"/>
      </rPr>
      <t xml:space="preserve">People Places: a guide for public library buildings in New South Wales </t>
    </r>
    <r>
      <rPr>
        <sz val="10"/>
        <rFont val="Arial Narrow"/>
        <family val="2"/>
      </rPr>
      <t xml:space="preserve">(3rd edition, Sydney: State Library NSW, 2012). Enter the data for your own library building project on this sheet and the spreadsheet will automatically generate a total gross floor area using the service based benchmark. </t>
    </r>
    <r>
      <rPr>
        <b/>
        <sz val="10"/>
        <rFont val="Arial Narrow"/>
        <family val="2"/>
      </rPr>
      <t xml:space="preserve">Only add figures in the yellow boxes </t>
    </r>
    <r>
      <rPr>
        <sz val="10"/>
        <rFont val="Arial Narrow"/>
        <family val="2"/>
      </rPr>
      <t xml:space="preserve"> Do not unprotect the spreadsheet.</t>
    </r>
  </si>
  <si>
    <t xml:space="preserve"> (10 year population projection for your local catchment area)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</si>
</sst>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8">
    <font>
      <sz val="10"/>
      <name val="Verdana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22"/>
      <name val="Arial Narrow"/>
      <family val="2"/>
    </font>
    <font>
      <b/>
      <sz val="8"/>
      <color indexed="22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22"/>
      <name val="Arial Narrow Bold"/>
      <family val="0"/>
    </font>
    <font>
      <b/>
      <sz val="8"/>
      <color indexed="22"/>
      <name val="Arial Narrow Bold"/>
      <family val="0"/>
    </font>
    <font>
      <sz val="8"/>
      <name val="Verdana"/>
      <family val="2"/>
    </font>
    <font>
      <b/>
      <sz val="9"/>
      <name val="Verdana"/>
      <family val="2"/>
    </font>
    <font>
      <sz val="10"/>
      <color indexed="9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Verdana"/>
      <family val="2"/>
    </font>
    <font>
      <b/>
      <sz val="8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10"/>
      <name val="Arial Narrow Bold"/>
      <family val="0"/>
    </font>
    <font>
      <b/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9"/>
      <color indexed="22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8" fillId="33" borderId="11" xfId="0" applyFont="1" applyFill="1" applyBorder="1" applyAlignment="1">
      <alignment/>
    </xf>
    <xf numFmtId="1" fontId="7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18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3" fillId="0" borderId="0" xfId="0" applyFont="1" applyFill="1" applyAlignment="1">
      <alignment/>
    </xf>
    <xf numFmtId="1" fontId="13" fillId="34" borderId="0" xfId="0" applyNumberFormat="1" applyFont="1" applyFill="1" applyAlignment="1">
      <alignment/>
    </xf>
    <xf numFmtId="1" fontId="2" fillId="33" borderId="15" xfId="0" applyNumberFormat="1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 horizontal="center" wrapText="1"/>
    </xf>
    <xf numFmtId="0" fontId="7" fillId="36" borderId="0" xfId="0" applyFont="1" applyFill="1" applyAlignment="1">
      <alignment horizontal="center" wrapText="1"/>
    </xf>
    <xf numFmtId="0" fontId="5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right"/>
    </xf>
    <xf numFmtId="0" fontId="12" fillId="36" borderId="0" xfId="0" applyFont="1" applyFill="1" applyBorder="1" applyAlignment="1">
      <alignment horizontal="right"/>
    </xf>
    <xf numFmtId="1" fontId="7" fillId="36" borderId="0" xfId="0" applyNumberFormat="1" applyFont="1" applyFill="1" applyBorder="1" applyAlignment="1">
      <alignment/>
    </xf>
    <xf numFmtId="0" fontId="6" fillId="36" borderId="0" xfId="0" applyFont="1" applyFill="1" applyBorder="1" applyAlignment="1">
      <alignment horizontal="right"/>
    </xf>
    <xf numFmtId="0" fontId="7" fillId="36" borderId="14" xfId="0" applyFont="1" applyFill="1" applyBorder="1" applyAlignment="1">
      <alignment horizontal="right"/>
    </xf>
    <xf numFmtId="0" fontId="12" fillId="36" borderId="14" xfId="0" applyFont="1" applyFill="1" applyBorder="1" applyAlignment="1">
      <alignment horizontal="right"/>
    </xf>
    <xf numFmtId="0" fontId="8" fillId="36" borderId="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8" fillId="36" borderId="0" xfId="0" applyFont="1" applyFill="1" applyBorder="1" applyAlignment="1">
      <alignment wrapText="1"/>
    </xf>
    <xf numFmtId="0" fontId="0" fillId="36" borderId="0" xfId="0" applyFill="1" applyBorder="1" applyAlignment="1">
      <alignment/>
    </xf>
    <xf numFmtId="0" fontId="18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 horizontal="right"/>
    </xf>
    <xf numFmtId="0" fontId="2" fillId="36" borderId="0" xfId="0" applyFont="1" applyFill="1" applyAlignment="1">
      <alignment wrapText="1"/>
    </xf>
    <xf numFmtId="0" fontId="8" fillId="36" borderId="0" xfId="0" applyFont="1" applyFill="1" applyAlignment="1">
      <alignment/>
    </xf>
    <xf numFmtId="0" fontId="7" fillId="36" borderId="0" xfId="0" applyFont="1" applyFill="1" applyAlignment="1">
      <alignment horizontal="left" wrapText="1"/>
    </xf>
    <xf numFmtId="0" fontId="7" fillId="36" borderId="13" xfId="0" applyFont="1" applyFill="1" applyBorder="1" applyAlignment="1">
      <alignment/>
    </xf>
    <xf numFmtId="0" fontId="5" fillId="36" borderId="14" xfId="0" applyFont="1" applyFill="1" applyBorder="1" applyAlignment="1">
      <alignment horizontal="left"/>
    </xf>
    <xf numFmtId="0" fontId="2" fillId="36" borderId="14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left"/>
    </xf>
    <xf numFmtId="0" fontId="2" fillId="36" borderId="14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5" fillId="36" borderId="10" xfId="0" applyFont="1" applyFill="1" applyBorder="1" applyAlignment="1">
      <alignment horizontal="left" wrapText="1"/>
    </xf>
    <xf numFmtId="0" fontId="17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/>
    </xf>
    <xf numFmtId="0" fontId="7" fillId="36" borderId="12" xfId="0" applyFont="1" applyFill="1" applyBorder="1" applyAlignment="1">
      <alignment horizontal="right"/>
    </xf>
    <xf numFmtId="0" fontId="8" fillId="36" borderId="17" xfId="0" applyFont="1" applyFill="1" applyBorder="1" applyAlignment="1">
      <alignment wrapText="1"/>
    </xf>
    <xf numFmtId="0" fontId="2" fillId="36" borderId="16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1" fontId="8" fillId="36" borderId="15" xfId="0" applyNumberFormat="1" applyFont="1" applyFill="1" applyBorder="1" applyAlignment="1">
      <alignment/>
    </xf>
    <xf numFmtId="0" fontId="8" fillId="36" borderId="11" xfId="0" applyFont="1" applyFill="1" applyBorder="1" applyAlignment="1">
      <alignment/>
    </xf>
    <xf numFmtId="1" fontId="7" fillId="36" borderId="12" xfId="0" applyNumberFormat="1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7" fillId="36" borderId="13" xfId="0" applyFont="1" applyFill="1" applyBorder="1" applyAlignment="1">
      <alignment horizontal="left"/>
    </xf>
    <xf numFmtId="0" fontId="5" fillId="36" borderId="0" xfId="0" applyFont="1" applyFill="1" applyBorder="1" applyAlignment="1">
      <alignment wrapText="1"/>
    </xf>
    <xf numFmtId="0" fontId="17" fillId="36" borderId="0" xfId="0" applyFont="1" applyFill="1" applyBorder="1" applyAlignment="1">
      <alignment wrapText="1"/>
    </xf>
    <xf numFmtId="0" fontId="9" fillId="36" borderId="10" xfId="0" applyFont="1" applyFill="1" applyBorder="1" applyAlignment="1">
      <alignment horizontal="left"/>
    </xf>
    <xf numFmtId="0" fontId="18" fillId="36" borderId="13" xfId="0" applyFont="1" applyFill="1" applyBorder="1" applyAlignment="1">
      <alignment/>
    </xf>
    <xf numFmtId="0" fontId="20" fillId="36" borderId="14" xfId="0" applyFont="1" applyFill="1" applyBorder="1" applyAlignment="1">
      <alignment/>
    </xf>
    <xf numFmtId="0" fontId="17" fillId="36" borderId="14" xfId="0" applyFont="1" applyFill="1" applyBorder="1" applyAlignment="1">
      <alignment horizontal="left" wrapText="1"/>
    </xf>
    <xf numFmtId="0" fontId="13" fillId="36" borderId="16" xfId="0" applyFont="1" applyFill="1" applyBorder="1" applyAlignment="1">
      <alignment/>
    </xf>
    <xf numFmtId="0" fontId="7" fillId="36" borderId="17" xfId="0" applyFont="1" applyFill="1" applyBorder="1" applyAlignment="1">
      <alignment horizontal="left"/>
    </xf>
    <xf numFmtId="0" fontId="2" fillId="36" borderId="15" xfId="0" applyFont="1" applyFill="1" applyBorder="1" applyAlignment="1">
      <alignment horizontal="left"/>
    </xf>
    <xf numFmtId="0" fontId="7" fillId="36" borderId="17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9" fontId="7" fillId="36" borderId="0" xfId="0" applyNumberFormat="1" applyFont="1" applyFill="1" applyBorder="1" applyAlignment="1">
      <alignment horizontal="left"/>
    </xf>
    <xf numFmtId="0" fontId="9" fillId="36" borderId="0" xfId="0" applyFont="1" applyFill="1" applyBorder="1" applyAlignment="1">
      <alignment/>
    </xf>
    <xf numFmtId="1" fontId="2" fillId="36" borderId="15" xfId="0" applyNumberFormat="1" applyFont="1" applyFill="1" applyBorder="1" applyAlignment="1">
      <alignment/>
    </xf>
    <xf numFmtId="0" fontId="19" fillId="36" borderId="17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4" fillId="36" borderId="0" xfId="0" applyFont="1" applyFill="1" applyBorder="1" applyAlignment="1">
      <alignment horizontal="right"/>
    </xf>
    <xf numFmtId="9" fontId="7" fillId="36" borderId="0" xfId="0" applyNumberFormat="1" applyFont="1" applyFill="1" applyBorder="1" applyAlignment="1">
      <alignment horizontal="center"/>
    </xf>
    <xf numFmtId="9" fontId="8" fillId="36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9" fontId="7" fillId="33" borderId="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9" fontId="14" fillId="37" borderId="18" xfId="0" applyNumberFormat="1" applyFont="1" applyFill="1" applyBorder="1" applyAlignment="1">
      <alignment horizontal="center"/>
    </xf>
    <xf numFmtId="9" fontId="14" fillId="37" borderId="19" xfId="0" applyNumberFormat="1" applyFont="1" applyFill="1" applyBorder="1" applyAlignment="1">
      <alignment horizontal="center"/>
    </xf>
    <xf numFmtId="9" fontId="14" fillId="37" borderId="20" xfId="0" applyNumberFormat="1" applyFont="1" applyFill="1" applyBorder="1" applyAlignment="1">
      <alignment horizontal="center"/>
    </xf>
    <xf numFmtId="9" fontId="15" fillId="37" borderId="18" xfId="0" applyNumberFormat="1" applyFont="1" applyFill="1" applyBorder="1" applyAlignment="1">
      <alignment horizontal="center"/>
    </xf>
    <xf numFmtId="9" fontId="15" fillId="37" borderId="19" xfId="0" applyNumberFormat="1" applyFont="1" applyFill="1" applyBorder="1" applyAlignment="1">
      <alignment horizontal="center"/>
    </xf>
    <xf numFmtId="9" fontId="15" fillId="37" borderId="20" xfId="0" applyNumberFormat="1" applyFont="1" applyFill="1" applyBorder="1" applyAlignment="1">
      <alignment horizontal="center"/>
    </xf>
    <xf numFmtId="9" fontId="14" fillId="38" borderId="18" xfId="0" applyNumberFormat="1" applyFont="1" applyFill="1" applyBorder="1" applyAlignment="1">
      <alignment horizontal="center"/>
    </xf>
    <xf numFmtId="9" fontId="15" fillId="38" borderId="19" xfId="0" applyNumberFormat="1" applyFont="1" applyFill="1" applyBorder="1" applyAlignment="1">
      <alignment horizontal="center"/>
    </xf>
    <xf numFmtId="9" fontId="14" fillId="38" borderId="19" xfId="0" applyNumberFormat="1" applyFont="1" applyFill="1" applyBorder="1" applyAlignment="1">
      <alignment horizontal="center"/>
    </xf>
    <xf numFmtId="9" fontId="14" fillId="38" borderId="20" xfId="0" applyNumberFormat="1" applyFont="1" applyFill="1" applyBorder="1" applyAlignment="1">
      <alignment horizontal="center"/>
    </xf>
    <xf numFmtId="0" fontId="15" fillId="38" borderId="21" xfId="0" applyFont="1" applyFill="1" applyBorder="1" applyAlignment="1">
      <alignment horizontal="center"/>
    </xf>
    <xf numFmtId="9" fontId="15" fillId="37" borderId="21" xfId="0" applyNumberFormat="1" applyFont="1" applyFill="1" applyBorder="1" applyAlignment="1">
      <alignment horizontal="center"/>
    </xf>
    <xf numFmtId="9" fontId="22" fillId="36" borderId="12" xfId="0" applyNumberFormat="1" applyFont="1" applyFill="1" applyBorder="1" applyAlignment="1">
      <alignment horizontal="left"/>
    </xf>
    <xf numFmtId="0" fontId="15" fillId="37" borderId="19" xfId="0" applyFont="1" applyFill="1" applyBorder="1" applyAlignment="1" applyProtection="1">
      <alignment horizontal="center"/>
      <protection locked="0"/>
    </xf>
    <xf numFmtId="0" fontId="15" fillId="37" borderId="20" xfId="0" applyFont="1" applyFill="1" applyBorder="1" applyAlignment="1" applyProtection="1">
      <alignment horizontal="center"/>
      <protection locked="0"/>
    </xf>
    <xf numFmtId="0" fontId="15" fillId="39" borderId="21" xfId="0" applyFont="1" applyFill="1" applyBorder="1" applyAlignment="1" applyProtection="1">
      <alignment horizontal="center"/>
      <protection locked="0"/>
    </xf>
    <xf numFmtId="9" fontId="15" fillId="38" borderId="22" xfId="0" applyNumberFormat="1" applyFont="1" applyFill="1" applyBorder="1" applyAlignment="1" applyProtection="1">
      <alignment horizontal="center"/>
      <protection locked="0"/>
    </xf>
    <xf numFmtId="1" fontId="7" fillId="36" borderId="12" xfId="0" applyNumberFormat="1" applyFont="1" applyFill="1" applyBorder="1" applyAlignment="1" applyProtection="1">
      <alignment/>
      <protection locked="0"/>
    </xf>
    <xf numFmtId="1" fontId="21" fillId="33" borderId="16" xfId="0" applyNumberFormat="1" applyFont="1" applyFill="1" applyBorder="1" applyAlignment="1" applyProtection="1">
      <alignment horizontal="right"/>
      <protection locked="0"/>
    </xf>
    <xf numFmtId="9" fontId="15" fillId="38" borderId="21" xfId="0" applyNumberFormat="1" applyFont="1" applyFill="1" applyBorder="1" applyAlignment="1" applyProtection="1">
      <alignment horizontal="center"/>
      <protection locked="0"/>
    </xf>
    <xf numFmtId="0" fontId="6" fillId="36" borderId="17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7" fillId="36" borderId="10" xfId="0" applyFont="1" applyFill="1" applyBorder="1" applyAlignment="1">
      <alignment horizontal="right"/>
    </xf>
    <xf numFmtId="0" fontId="12" fillId="36" borderId="10" xfId="0" applyFont="1" applyFill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7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" fillId="36" borderId="14" xfId="0" applyFont="1" applyFill="1" applyBorder="1" applyAlignment="1">
      <alignment/>
    </xf>
    <xf numFmtId="0" fontId="0" fillId="36" borderId="14" xfId="0" applyFill="1" applyBorder="1" applyAlignment="1">
      <alignment/>
    </xf>
    <xf numFmtId="0" fontId="15" fillId="37" borderId="23" xfId="0" applyFont="1" applyFill="1" applyBorder="1" applyAlignment="1" applyProtection="1">
      <alignment horizontal="center"/>
      <protection locked="0"/>
    </xf>
    <xf numFmtId="0" fontId="15" fillId="37" borderId="24" xfId="0" applyFont="1" applyFill="1" applyBorder="1" applyAlignment="1" applyProtection="1">
      <alignment horizontal="center"/>
      <protection locked="0"/>
    </xf>
    <xf numFmtId="0" fontId="15" fillId="37" borderId="23" xfId="0" applyFont="1" applyFill="1" applyBorder="1" applyAlignment="1" applyProtection="1">
      <alignment horizontal="left"/>
      <protection locked="0"/>
    </xf>
    <xf numFmtId="0" fontId="16" fillId="37" borderId="25" xfId="0" applyFont="1" applyFill="1" applyBorder="1" applyAlignment="1" applyProtection="1">
      <alignment horizontal="left"/>
      <protection locked="0"/>
    </xf>
    <xf numFmtId="0" fontId="8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24" fillId="33" borderId="14" xfId="0" applyFont="1" applyFill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8" fillId="33" borderId="17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7" fillId="36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="150" zoomScaleNormal="150" zoomScalePageLayoutView="0" workbookViewId="0" topLeftCell="A14">
      <selection activeCell="A22" sqref="A22"/>
    </sheetView>
  </sheetViews>
  <sheetFormatPr defaultColWidth="10.75390625" defaultRowHeight="12.75"/>
  <cols>
    <col min="1" max="1" width="28.25390625" style="1" customWidth="1"/>
    <col min="2" max="2" width="9.125" style="1" customWidth="1"/>
    <col min="3" max="3" width="7.00390625" style="1" customWidth="1"/>
    <col min="4" max="4" width="4.375" style="1" customWidth="1"/>
    <col min="5" max="5" width="5.375" style="1" customWidth="1"/>
    <col min="6" max="6" width="7.625" style="1" customWidth="1"/>
    <col min="7" max="7" width="4.625" style="1" customWidth="1"/>
    <col min="8" max="8" width="9.00390625" style="1" customWidth="1"/>
    <col min="9" max="16384" width="10.75390625" style="1" customWidth="1"/>
  </cols>
  <sheetData>
    <row r="1" s="23" customFormat="1" ht="13.5">
      <c r="A1" s="24"/>
    </row>
    <row r="2" spans="1:8" s="23" customFormat="1" ht="52.5" customHeight="1">
      <c r="A2" s="124" t="s">
        <v>91</v>
      </c>
      <c r="B2" s="125"/>
      <c r="C2" s="125"/>
      <c r="D2" s="125"/>
      <c r="E2" s="125"/>
      <c r="F2" s="125"/>
      <c r="G2" s="125"/>
      <c r="H2" s="125"/>
    </row>
    <row r="3" s="23" customFormat="1" ht="9.75" customHeight="1">
      <c r="A3" s="24"/>
    </row>
    <row r="4" s="23" customFormat="1" ht="13.5" hidden="1">
      <c r="A4" s="24"/>
    </row>
    <row r="5" spans="1:8" ht="13.5">
      <c r="A5" s="12" t="s">
        <v>10</v>
      </c>
      <c r="B5" s="10"/>
      <c r="C5" s="10"/>
      <c r="D5" s="10"/>
      <c r="E5" s="10"/>
      <c r="F5" s="10"/>
      <c r="G5" s="11"/>
      <c r="H5" s="11"/>
    </row>
    <row r="6" spans="1:8" s="22" customFormat="1" ht="13.5">
      <c r="A6" s="19"/>
      <c r="B6" s="20"/>
      <c r="C6" s="20"/>
      <c r="D6" s="20"/>
      <c r="E6" s="20"/>
      <c r="F6" s="20"/>
      <c r="G6" s="21"/>
      <c r="H6" s="21"/>
    </row>
    <row r="7" spans="1:8" ht="13.5">
      <c r="A7" s="46" t="s">
        <v>18</v>
      </c>
      <c r="B7" s="129"/>
      <c r="C7" s="129"/>
      <c r="D7" s="129"/>
      <c r="E7" s="129"/>
      <c r="F7" s="130"/>
      <c r="G7" s="130"/>
      <c r="H7" s="51"/>
    </row>
    <row r="8" spans="1:8" ht="13.5">
      <c r="A8" s="52"/>
      <c r="B8" s="20"/>
      <c r="C8" s="20"/>
      <c r="D8" s="20"/>
      <c r="E8" s="20"/>
      <c r="F8" s="20"/>
      <c r="G8" s="21"/>
      <c r="H8" s="53"/>
    </row>
    <row r="9" spans="1:8" s="2" customFormat="1" ht="13.5">
      <c r="A9" s="64" t="s">
        <v>14</v>
      </c>
      <c r="B9" s="133"/>
      <c r="C9" s="134"/>
      <c r="D9" s="66" t="s">
        <v>13</v>
      </c>
      <c r="E9" s="67"/>
      <c r="F9" s="67"/>
      <c r="G9" s="67"/>
      <c r="H9" s="68"/>
    </row>
    <row r="10" spans="1:8" s="22" customFormat="1" ht="13.5">
      <c r="A10" s="19"/>
      <c r="B10" s="25" t="s">
        <v>17</v>
      </c>
      <c r="C10" s="26"/>
      <c r="D10" s="26"/>
      <c r="E10" s="26"/>
      <c r="F10" s="27"/>
      <c r="G10" s="21"/>
      <c r="H10" s="21"/>
    </row>
    <row r="11" spans="1:8" s="22" customFormat="1" ht="13.5">
      <c r="A11" s="19"/>
      <c r="B11" s="25"/>
      <c r="C11" s="26"/>
      <c r="D11" s="26"/>
      <c r="E11" s="26"/>
      <c r="F11" s="27"/>
      <c r="G11" s="21"/>
      <c r="H11" s="21"/>
    </row>
    <row r="12" spans="1:8" ht="13.5">
      <c r="A12" s="46" t="s">
        <v>19</v>
      </c>
      <c r="B12" s="47"/>
      <c r="C12" s="48"/>
      <c r="D12" s="48"/>
      <c r="E12" s="48"/>
      <c r="F12" s="49"/>
      <c r="G12" s="50"/>
      <c r="H12" s="51"/>
    </row>
    <row r="13" spans="1:8" ht="54" customHeight="1">
      <c r="A13" s="55" t="s">
        <v>46</v>
      </c>
      <c r="B13" s="57" t="s">
        <v>15</v>
      </c>
      <c r="C13" s="56" t="s">
        <v>47</v>
      </c>
      <c r="D13" s="57" t="s">
        <v>16</v>
      </c>
      <c r="E13" s="56" t="s">
        <v>35</v>
      </c>
      <c r="F13" s="56" t="s">
        <v>12</v>
      </c>
      <c r="G13" s="58"/>
      <c r="H13" s="59" t="s">
        <v>44</v>
      </c>
    </row>
    <row r="14" spans="1:8" ht="13.5">
      <c r="A14" s="52" t="s">
        <v>48</v>
      </c>
      <c r="B14" s="110"/>
      <c r="C14" s="87">
        <f>B9*B14/100</f>
        <v>0</v>
      </c>
      <c r="D14" s="110"/>
      <c r="E14" s="87">
        <f>(100-D14)/100*C14</f>
        <v>0</v>
      </c>
      <c r="F14" s="87">
        <v>70</v>
      </c>
      <c r="G14" s="21"/>
      <c r="H14" s="63">
        <f>E14/F14</f>
        <v>0</v>
      </c>
    </row>
    <row r="15" spans="1:8" ht="13.5">
      <c r="A15" s="52" t="s">
        <v>49</v>
      </c>
      <c r="B15" s="110"/>
      <c r="C15" s="87">
        <f>B9*B15/100</f>
        <v>0</v>
      </c>
      <c r="D15" s="110"/>
      <c r="E15" s="87">
        <f>(100-D15)/100*C15</f>
        <v>0</v>
      </c>
      <c r="F15" s="87">
        <v>10</v>
      </c>
      <c r="G15" s="21"/>
      <c r="H15" s="63">
        <f>E15/F15</f>
        <v>0</v>
      </c>
    </row>
    <row r="16" spans="1:8" ht="13.5">
      <c r="A16" s="52" t="s">
        <v>50</v>
      </c>
      <c r="B16" s="110"/>
      <c r="C16" s="87">
        <f>B9*B16/100</f>
        <v>0</v>
      </c>
      <c r="D16" s="110"/>
      <c r="E16" s="87">
        <f>(100-D16)/100*C16</f>
        <v>0</v>
      </c>
      <c r="F16" s="87">
        <v>100</v>
      </c>
      <c r="G16" s="21"/>
      <c r="H16" s="63">
        <f>E16/F16</f>
        <v>0</v>
      </c>
    </row>
    <row r="17" spans="1:8" ht="13.5">
      <c r="A17" s="52" t="s">
        <v>51</v>
      </c>
      <c r="B17" s="111"/>
      <c r="C17" s="87">
        <f>B9*B17/100</f>
        <v>0</v>
      </c>
      <c r="D17" s="111"/>
      <c r="E17" s="87">
        <f>(100-D17)/100*C17</f>
        <v>0</v>
      </c>
      <c r="F17" s="87">
        <v>0</v>
      </c>
      <c r="G17" s="21"/>
      <c r="H17" s="63">
        <v>0</v>
      </c>
    </row>
    <row r="18" spans="1:8" ht="13.5">
      <c r="A18" s="64"/>
      <c r="B18" s="58"/>
      <c r="C18" s="58"/>
      <c r="D18" s="122" t="s">
        <v>36</v>
      </c>
      <c r="E18" s="123"/>
      <c r="F18" s="123"/>
      <c r="G18" s="123"/>
      <c r="H18" s="65">
        <f>SUM(H14:H17)</f>
        <v>0</v>
      </c>
    </row>
    <row r="19" spans="1:8" s="22" customFormat="1" ht="13.5">
      <c r="A19" s="28"/>
      <c r="B19" s="21"/>
      <c r="C19" s="21"/>
      <c r="D19" s="29"/>
      <c r="E19" s="30"/>
      <c r="F19" s="30"/>
      <c r="G19" s="30"/>
      <c r="H19" s="31"/>
    </row>
    <row r="20" spans="1:8" s="22" customFormat="1" ht="13.5">
      <c r="A20" s="32" t="s">
        <v>17</v>
      </c>
      <c r="B20" s="32"/>
      <c r="C20" s="32"/>
      <c r="D20" s="32"/>
      <c r="E20" s="32"/>
      <c r="F20" s="32"/>
      <c r="G20" s="32"/>
      <c r="H20" s="32"/>
    </row>
    <row r="21" spans="1:8" ht="13.5">
      <c r="A21" s="46" t="s">
        <v>34</v>
      </c>
      <c r="B21" s="47"/>
      <c r="C21" s="48"/>
      <c r="D21" s="48"/>
      <c r="E21" s="48"/>
      <c r="F21" s="49"/>
      <c r="G21" s="50"/>
      <c r="H21" s="51"/>
    </row>
    <row r="22" spans="1:8" ht="13.5">
      <c r="A22" s="52" t="s">
        <v>21</v>
      </c>
      <c r="B22" s="131"/>
      <c r="C22" s="132"/>
      <c r="D22" s="21"/>
      <c r="E22" s="21"/>
      <c r="F22" s="21"/>
      <c r="G22" s="21"/>
      <c r="H22" s="53"/>
    </row>
    <row r="23" spans="1:8" ht="13.5">
      <c r="A23" s="117" t="s">
        <v>92</v>
      </c>
      <c r="B23" s="54"/>
      <c r="C23" s="54"/>
      <c r="D23" s="21"/>
      <c r="E23" s="21"/>
      <c r="F23" s="21"/>
      <c r="G23" s="21"/>
      <c r="H23" s="53"/>
    </row>
    <row r="24" spans="1:8" ht="76.5">
      <c r="A24" s="55" t="s">
        <v>46</v>
      </c>
      <c r="B24" s="56" t="s">
        <v>8</v>
      </c>
      <c r="C24" s="57" t="s">
        <v>30</v>
      </c>
      <c r="D24" s="56" t="s">
        <v>32</v>
      </c>
      <c r="E24" s="56" t="s">
        <v>31</v>
      </c>
      <c r="F24" s="56" t="s">
        <v>17</v>
      </c>
      <c r="G24" s="58"/>
      <c r="H24" s="59" t="s">
        <v>44</v>
      </c>
    </row>
    <row r="25" spans="1:8" ht="13.5">
      <c r="A25" s="60" t="s">
        <v>7</v>
      </c>
      <c r="B25" s="94" t="str">
        <f>IF(B22&lt;=20000,"5",IF(B22&gt;20000,(5+(ROUNDDOWN((((B22-20000)/3000)),0)))))</f>
        <v>5</v>
      </c>
      <c r="C25" s="112"/>
      <c r="D25" s="95">
        <f>B25+C25</f>
        <v>5</v>
      </c>
      <c r="E25" s="96">
        <v>5</v>
      </c>
      <c r="F25" s="62" t="s">
        <v>17</v>
      </c>
      <c r="G25" s="21"/>
      <c r="H25" s="63">
        <f>D25*E25</f>
        <v>25</v>
      </c>
    </row>
    <row r="26" spans="1:8" ht="13.5">
      <c r="A26" s="64"/>
      <c r="B26" s="58"/>
      <c r="C26" s="58"/>
      <c r="D26" s="122" t="s">
        <v>56</v>
      </c>
      <c r="E26" s="123"/>
      <c r="F26" s="123"/>
      <c r="G26" s="123"/>
      <c r="H26" s="65">
        <f>SUM(H25:H25)</f>
        <v>25</v>
      </c>
    </row>
    <row r="27" spans="1:8" s="22" customFormat="1" ht="13.5">
      <c r="A27" s="28"/>
      <c r="B27" s="21"/>
      <c r="C27" s="21"/>
      <c r="D27" s="33"/>
      <c r="E27" s="34"/>
      <c r="F27" s="34"/>
      <c r="G27" s="34"/>
      <c r="H27" s="31"/>
    </row>
    <row r="28" spans="1:8" s="22" customFormat="1" ht="13.5">
      <c r="A28" s="35"/>
      <c r="B28" s="36"/>
      <c r="C28" s="36"/>
      <c r="D28" s="37"/>
      <c r="E28" s="37"/>
      <c r="F28" s="37"/>
      <c r="G28" s="37"/>
      <c r="H28" s="36"/>
    </row>
    <row r="29" spans="1:8" s="2" customFormat="1" ht="13.5">
      <c r="A29" s="8" t="s">
        <v>33</v>
      </c>
      <c r="B29" s="9"/>
      <c r="C29" s="137" t="s">
        <v>9</v>
      </c>
      <c r="D29" s="138"/>
      <c r="E29" s="138"/>
      <c r="F29" s="138"/>
      <c r="G29" s="138"/>
      <c r="H29" s="115">
        <f>H18+H26</f>
        <v>25</v>
      </c>
    </row>
    <row r="30" spans="1:8" s="2" customFormat="1" ht="13.5">
      <c r="A30" s="135" t="s">
        <v>6</v>
      </c>
      <c r="B30" s="127"/>
      <c r="C30" s="127"/>
      <c r="D30" s="127"/>
      <c r="E30" s="127"/>
      <c r="F30" s="127"/>
      <c r="G30" s="127"/>
      <c r="H30" s="136"/>
    </row>
    <row r="31" spans="1:8" s="22" customFormat="1" ht="13.5">
      <c r="A31" s="38"/>
      <c r="B31" s="39"/>
      <c r="C31" s="39"/>
      <c r="D31" s="39"/>
      <c r="E31" s="39"/>
      <c r="F31" s="39"/>
      <c r="G31" s="39"/>
      <c r="H31" s="39"/>
    </row>
    <row r="32" spans="1:8" s="22" customFormat="1" ht="13.5">
      <c r="A32" s="38"/>
      <c r="B32" s="39"/>
      <c r="C32" s="39"/>
      <c r="D32" s="39"/>
      <c r="E32" s="39"/>
      <c r="F32" s="39"/>
      <c r="G32" s="39"/>
      <c r="H32" s="39"/>
    </row>
    <row r="33" spans="1:8" s="22" customFormat="1" ht="13.5">
      <c r="A33" s="38"/>
      <c r="B33" s="39"/>
      <c r="C33" s="39"/>
      <c r="D33" s="39"/>
      <c r="E33" s="39"/>
      <c r="F33" s="39"/>
      <c r="G33" s="39"/>
      <c r="H33" s="39"/>
    </row>
    <row r="34" spans="1:8" s="2" customFormat="1" ht="13.5">
      <c r="A34" s="13" t="s">
        <v>5</v>
      </c>
      <c r="B34" s="14"/>
      <c r="C34" s="14"/>
      <c r="D34" s="14"/>
      <c r="E34" s="14"/>
      <c r="F34" s="14"/>
      <c r="G34" s="15"/>
      <c r="H34" s="15"/>
    </row>
    <row r="35" spans="1:8" s="22" customFormat="1" ht="13.5">
      <c r="A35" s="44"/>
      <c r="G35" s="45" t="s">
        <v>17</v>
      </c>
      <c r="H35" s="24"/>
    </row>
    <row r="36" spans="1:8" ht="13.5">
      <c r="A36" s="69" t="s">
        <v>57</v>
      </c>
      <c r="B36" s="49"/>
      <c r="C36" s="49"/>
      <c r="D36" s="49"/>
      <c r="E36" s="49"/>
      <c r="F36" s="49"/>
      <c r="G36" s="48"/>
      <c r="H36" s="61"/>
    </row>
    <row r="37" spans="1:8" ht="140.25">
      <c r="A37" s="60"/>
      <c r="B37" s="70" t="s">
        <v>88</v>
      </c>
      <c r="C37" s="71" t="s">
        <v>53</v>
      </c>
      <c r="D37" s="71" t="s">
        <v>54</v>
      </c>
      <c r="E37" s="71" t="s">
        <v>55</v>
      </c>
      <c r="F37" s="39"/>
      <c r="G37" s="70" t="s">
        <v>20</v>
      </c>
      <c r="H37" s="59" t="s">
        <v>44</v>
      </c>
    </row>
    <row r="38" spans="1:8" ht="13.5">
      <c r="A38" s="64" t="s">
        <v>52</v>
      </c>
      <c r="B38" s="92">
        <f>IF(B22&gt;200000,(597+((B22-200000)*(1/1000))),IF(B22&gt;100000,(397+((B22-100000)*(2/1000))),IF(B22&gt;50000,(247+((B22-50000)*(3/1000))),IF(B22&gt;25000,(147+((B22-25000)*(4/1000))),IF(B22&gt;10000,(72+((B22-10000)*(5/1000))),IF(B22&gt;2500,(20+((B22-2500)*(7/1000))),20))))))</f>
        <v>20</v>
      </c>
      <c r="C38" s="116"/>
      <c r="D38" s="113"/>
      <c r="E38" s="116"/>
      <c r="F38" s="72"/>
      <c r="G38" s="109">
        <f>H38/H29</f>
        <v>0</v>
      </c>
      <c r="H38" s="114">
        <f>(B38*C38*3)+(B38*D38*3)+(B38*E38*1.8)</f>
        <v>0</v>
      </c>
    </row>
    <row r="39" spans="1:8" s="2" customFormat="1" ht="13.5">
      <c r="A39" s="13" t="s">
        <v>85</v>
      </c>
      <c r="B39" s="93"/>
      <c r="C39" s="93"/>
      <c r="D39" s="93"/>
      <c r="E39" s="93"/>
      <c r="F39" s="14"/>
      <c r="G39" s="15"/>
      <c r="H39" s="15"/>
    </row>
    <row r="40" spans="1:6" s="22" customFormat="1" ht="13.5">
      <c r="A40" s="40"/>
      <c r="B40" s="41"/>
      <c r="C40" s="41"/>
      <c r="D40" s="41"/>
      <c r="E40" s="41"/>
      <c r="F40" s="41"/>
    </row>
    <row r="41" spans="1:8" s="16" customFormat="1" ht="38.25">
      <c r="A41" s="73"/>
      <c r="B41" s="74"/>
      <c r="C41" s="74"/>
      <c r="D41" s="74"/>
      <c r="E41" s="74"/>
      <c r="F41" s="74"/>
      <c r="G41" s="75" t="s">
        <v>2</v>
      </c>
      <c r="H41" s="76"/>
    </row>
    <row r="42" spans="1:8" ht="13.5">
      <c r="A42" s="77" t="s">
        <v>26</v>
      </c>
      <c r="B42" s="27"/>
      <c r="C42" s="27"/>
      <c r="D42" s="27"/>
      <c r="E42" s="27"/>
      <c r="F42" s="27"/>
      <c r="G42" s="26"/>
      <c r="H42" s="78"/>
    </row>
    <row r="43" spans="1:8" ht="13.5">
      <c r="A43" s="79" t="s">
        <v>25</v>
      </c>
      <c r="B43" s="20"/>
      <c r="C43" s="20"/>
      <c r="D43" s="20"/>
      <c r="E43" s="80"/>
      <c r="F43" s="81"/>
      <c r="G43" s="82"/>
      <c r="H43" s="63"/>
    </row>
    <row r="44" spans="1:8" ht="13.5">
      <c r="A44" s="52" t="s">
        <v>22</v>
      </c>
      <c r="B44" s="21"/>
      <c r="C44" s="21"/>
      <c r="D44" s="21"/>
      <c r="E44" s="118" t="s">
        <v>38</v>
      </c>
      <c r="F44" s="118"/>
      <c r="G44" s="97"/>
      <c r="H44" s="63">
        <f>G44*H29</f>
        <v>0</v>
      </c>
    </row>
    <row r="45" spans="1:8" ht="13.5">
      <c r="A45" s="52" t="s">
        <v>27</v>
      </c>
      <c r="B45" s="21"/>
      <c r="C45" s="21"/>
      <c r="D45" s="21"/>
      <c r="E45" s="119" t="s">
        <v>39</v>
      </c>
      <c r="F45" s="119"/>
      <c r="G45" s="98"/>
      <c r="H45" s="63">
        <f>G45*H29</f>
        <v>0</v>
      </c>
    </row>
    <row r="46" spans="1:8" ht="13.5">
      <c r="A46" s="52" t="s">
        <v>75</v>
      </c>
      <c r="B46" s="21"/>
      <c r="C46" s="21"/>
      <c r="D46" s="21"/>
      <c r="E46" s="119" t="s">
        <v>40</v>
      </c>
      <c r="F46" s="119"/>
      <c r="G46" s="99"/>
      <c r="H46" s="63">
        <f>G46*H29</f>
        <v>0</v>
      </c>
    </row>
    <row r="47" spans="1:8" ht="13.5">
      <c r="A47" s="79" t="s">
        <v>63</v>
      </c>
      <c r="B47" s="20"/>
      <c r="C47" s="20"/>
      <c r="D47" s="20"/>
      <c r="E47" s="80"/>
      <c r="F47" s="81"/>
      <c r="G47" s="88"/>
      <c r="H47" s="63"/>
    </row>
    <row r="48" spans="1:8" ht="13.5">
      <c r="A48" s="52" t="s">
        <v>64</v>
      </c>
      <c r="B48" s="21"/>
      <c r="C48" s="21"/>
      <c r="D48" s="21"/>
      <c r="E48" s="119" t="s">
        <v>39</v>
      </c>
      <c r="F48" s="119"/>
      <c r="G48" s="100"/>
      <c r="H48" s="84">
        <f>G48*H29</f>
        <v>0</v>
      </c>
    </row>
    <row r="49" spans="1:8" ht="13.5">
      <c r="A49" s="52" t="s">
        <v>66</v>
      </c>
      <c r="B49" s="21"/>
      <c r="C49" s="21"/>
      <c r="D49" s="21"/>
      <c r="E49" s="119" t="s">
        <v>42</v>
      </c>
      <c r="F49" s="119"/>
      <c r="G49" s="101"/>
      <c r="H49" s="84">
        <f>G49*H29</f>
        <v>0</v>
      </c>
    </row>
    <row r="50" spans="1:8" ht="13.5">
      <c r="A50" s="52" t="s">
        <v>65</v>
      </c>
      <c r="B50" s="21"/>
      <c r="C50" s="21"/>
      <c r="D50" s="21"/>
      <c r="E50" s="119" t="s">
        <v>39</v>
      </c>
      <c r="F50" s="119"/>
      <c r="G50" s="98"/>
      <c r="H50" s="84">
        <f>G50*H29</f>
        <v>0</v>
      </c>
    </row>
    <row r="51" spans="1:8" ht="13.5">
      <c r="A51" s="52" t="s">
        <v>74</v>
      </c>
      <c r="B51" s="21"/>
      <c r="C51" s="21"/>
      <c r="D51" s="21"/>
      <c r="E51" s="119" t="s">
        <v>39</v>
      </c>
      <c r="F51" s="119"/>
      <c r="G51" s="99"/>
      <c r="H51" s="84">
        <f>G51*H29</f>
        <v>0</v>
      </c>
    </row>
    <row r="52" spans="1:8" ht="13.5">
      <c r="A52" s="79" t="s">
        <v>86</v>
      </c>
      <c r="B52" s="20"/>
      <c r="C52" s="20"/>
      <c r="D52" s="20"/>
      <c r="E52" s="80"/>
      <c r="F52" s="81"/>
      <c r="G52" s="88"/>
      <c r="H52" s="63"/>
    </row>
    <row r="53" spans="1:8" ht="13.5">
      <c r="A53" s="52" t="s">
        <v>69</v>
      </c>
      <c r="B53" s="21"/>
      <c r="C53" s="21"/>
      <c r="D53" s="21"/>
      <c r="E53" s="119" t="s">
        <v>39</v>
      </c>
      <c r="F53" s="119"/>
      <c r="G53" s="100"/>
      <c r="H53" s="84">
        <f>G53*H29</f>
        <v>0</v>
      </c>
    </row>
    <row r="54" spans="1:8" ht="13.5">
      <c r="A54" s="52" t="s">
        <v>70</v>
      </c>
      <c r="B54" s="21"/>
      <c r="C54" s="21"/>
      <c r="D54" s="21"/>
      <c r="E54" s="119" t="s">
        <v>42</v>
      </c>
      <c r="F54" s="119"/>
      <c r="G54" s="101"/>
      <c r="H54" s="84">
        <f>G54*H29</f>
        <v>0</v>
      </c>
    </row>
    <row r="55" spans="1:8" ht="13.5">
      <c r="A55" s="52" t="s">
        <v>72</v>
      </c>
      <c r="B55" s="21"/>
      <c r="C55" s="21"/>
      <c r="D55" s="21"/>
      <c r="E55" s="118" t="s">
        <v>40</v>
      </c>
      <c r="F55" s="118"/>
      <c r="G55" s="101"/>
      <c r="H55" s="84">
        <f>G55*H29</f>
        <v>0</v>
      </c>
    </row>
    <row r="56" spans="1:8" ht="13.5">
      <c r="A56" s="52" t="s">
        <v>71</v>
      </c>
      <c r="B56" s="21"/>
      <c r="C56" s="21"/>
      <c r="D56" s="21"/>
      <c r="E56" s="119" t="s">
        <v>39</v>
      </c>
      <c r="F56" s="119"/>
      <c r="G56" s="102"/>
      <c r="H56" s="84">
        <f>G56*H29</f>
        <v>0</v>
      </c>
    </row>
    <row r="57" spans="1:8" ht="13.5">
      <c r="A57" s="79" t="s">
        <v>87</v>
      </c>
      <c r="B57" s="20"/>
      <c r="C57" s="20"/>
      <c r="D57" s="20"/>
      <c r="E57" s="80"/>
      <c r="F57" s="81"/>
      <c r="G57" s="88"/>
      <c r="H57" s="63"/>
    </row>
    <row r="58" spans="1:8" ht="13.5">
      <c r="A58" s="52" t="s">
        <v>24</v>
      </c>
      <c r="B58" s="21"/>
      <c r="C58" s="21"/>
      <c r="D58" s="21"/>
      <c r="E58" s="118" t="s">
        <v>23</v>
      </c>
      <c r="F58" s="118"/>
      <c r="G58" s="97"/>
      <c r="H58" s="63">
        <f>G58*H29</f>
        <v>0</v>
      </c>
    </row>
    <row r="59" spans="1:8" ht="13.5">
      <c r="A59" s="52" t="s">
        <v>61</v>
      </c>
      <c r="B59" s="21"/>
      <c r="C59" s="21"/>
      <c r="D59" s="21"/>
      <c r="E59" s="118" t="s">
        <v>40</v>
      </c>
      <c r="F59" s="118"/>
      <c r="G59" s="98"/>
      <c r="H59" s="63">
        <f>G59*H29</f>
        <v>0</v>
      </c>
    </row>
    <row r="60" spans="1:8" ht="13.5">
      <c r="A60" s="52" t="s">
        <v>67</v>
      </c>
      <c r="B60" s="21"/>
      <c r="C60" s="21"/>
      <c r="D60" s="21"/>
      <c r="E60" s="118" t="s">
        <v>40</v>
      </c>
      <c r="F60" s="118"/>
      <c r="G60" s="101"/>
      <c r="H60" s="84">
        <f>G60*H29</f>
        <v>0</v>
      </c>
    </row>
    <row r="61" spans="1:8" ht="13.5">
      <c r="A61" s="52" t="s">
        <v>68</v>
      </c>
      <c r="B61" s="21"/>
      <c r="C61" s="21"/>
      <c r="D61" s="21"/>
      <c r="E61" s="118" t="s">
        <v>40</v>
      </c>
      <c r="F61" s="118"/>
      <c r="G61" s="102"/>
      <c r="H61" s="84">
        <f>G61*H29</f>
        <v>0</v>
      </c>
    </row>
    <row r="62" spans="1:8" ht="13.5">
      <c r="A62" s="79" t="s">
        <v>0</v>
      </c>
      <c r="B62" s="20"/>
      <c r="C62" s="20"/>
      <c r="D62" s="20"/>
      <c r="E62" s="80"/>
      <c r="F62" s="81"/>
      <c r="G62" s="88"/>
      <c r="H62" s="63"/>
    </row>
    <row r="63" spans="1:8" ht="13.5">
      <c r="A63" s="52" t="s">
        <v>58</v>
      </c>
      <c r="B63" s="21"/>
      <c r="C63" s="21"/>
      <c r="D63" s="21"/>
      <c r="E63" s="118" t="s">
        <v>41</v>
      </c>
      <c r="F63" s="118"/>
      <c r="G63" s="97"/>
      <c r="H63" s="63">
        <f>G63*H29</f>
        <v>0</v>
      </c>
    </row>
    <row r="64" spans="1:8" ht="13.5">
      <c r="A64" s="52" t="s">
        <v>73</v>
      </c>
      <c r="B64" s="21"/>
      <c r="C64" s="21"/>
      <c r="D64" s="21"/>
      <c r="E64" s="118" t="s">
        <v>40</v>
      </c>
      <c r="F64" s="118"/>
      <c r="G64" s="98"/>
      <c r="H64" s="63">
        <f>G64*H29</f>
        <v>0</v>
      </c>
    </row>
    <row r="65" spans="1:8" ht="13.5">
      <c r="A65" s="52" t="s">
        <v>11</v>
      </c>
      <c r="B65" s="21"/>
      <c r="C65" s="21"/>
      <c r="D65" s="21"/>
      <c r="E65" s="118" t="s">
        <v>40</v>
      </c>
      <c r="F65" s="118"/>
      <c r="G65" s="98"/>
      <c r="H65" s="63">
        <f>G65*H29</f>
        <v>0</v>
      </c>
    </row>
    <row r="66" spans="1:8" ht="13.5">
      <c r="A66" s="52" t="s">
        <v>59</v>
      </c>
      <c r="B66" s="21"/>
      <c r="C66" s="21"/>
      <c r="D66" s="21"/>
      <c r="E66" s="118" t="s">
        <v>39</v>
      </c>
      <c r="F66" s="118"/>
      <c r="G66" s="98"/>
      <c r="H66" s="63">
        <f>G66*H29</f>
        <v>0</v>
      </c>
    </row>
    <row r="67" spans="1:8" ht="13.5">
      <c r="A67" s="52" t="s">
        <v>28</v>
      </c>
      <c r="B67" s="21"/>
      <c r="C67" s="21"/>
      <c r="D67" s="21"/>
      <c r="E67" s="118" t="s">
        <v>40</v>
      </c>
      <c r="F67" s="118"/>
      <c r="G67" s="98"/>
      <c r="H67" s="63">
        <f>G67*H29</f>
        <v>0</v>
      </c>
    </row>
    <row r="68" spans="1:8" ht="13.5">
      <c r="A68" s="52" t="s">
        <v>29</v>
      </c>
      <c r="B68" s="21"/>
      <c r="C68" s="21"/>
      <c r="D68" s="21"/>
      <c r="E68" s="119" t="s">
        <v>40</v>
      </c>
      <c r="F68" s="119"/>
      <c r="G68" s="98"/>
      <c r="H68" s="63">
        <f>G68*H29</f>
        <v>0</v>
      </c>
    </row>
    <row r="69" spans="1:8" ht="13.5">
      <c r="A69" s="52" t="s">
        <v>62</v>
      </c>
      <c r="B69" s="21"/>
      <c r="C69" s="21"/>
      <c r="D69" s="21"/>
      <c r="E69" s="119" t="s">
        <v>39</v>
      </c>
      <c r="F69" s="119"/>
      <c r="G69" s="98"/>
      <c r="H69" s="63">
        <f>G69*H29</f>
        <v>0</v>
      </c>
    </row>
    <row r="70" spans="1:8" ht="13.5">
      <c r="A70" s="52" t="s">
        <v>60</v>
      </c>
      <c r="B70" s="21"/>
      <c r="C70" s="21"/>
      <c r="D70" s="21"/>
      <c r="E70" s="119" t="s">
        <v>39</v>
      </c>
      <c r="F70" s="119"/>
      <c r="G70" s="99"/>
      <c r="H70" s="63">
        <f>G70*H29</f>
        <v>0</v>
      </c>
    </row>
    <row r="71" spans="1:8" ht="13.5">
      <c r="A71" s="79" t="s">
        <v>1</v>
      </c>
      <c r="B71" s="20"/>
      <c r="C71" s="20"/>
      <c r="D71" s="20"/>
      <c r="E71" s="80"/>
      <c r="F71" s="81"/>
      <c r="G71" s="88"/>
      <c r="H71" s="63"/>
    </row>
    <row r="72" spans="1:8" ht="13.5">
      <c r="A72" s="52" t="s">
        <v>76</v>
      </c>
      <c r="B72" s="21"/>
      <c r="C72" s="21"/>
      <c r="D72" s="21"/>
      <c r="E72" s="81" t="s">
        <v>40</v>
      </c>
      <c r="F72" s="81"/>
      <c r="G72" s="103"/>
      <c r="H72" s="63">
        <f>G72*H29</f>
        <v>0</v>
      </c>
    </row>
    <row r="73" spans="1:8" ht="13.5">
      <c r="A73" s="52" t="s">
        <v>77</v>
      </c>
      <c r="B73" s="21"/>
      <c r="C73" s="21"/>
      <c r="D73" s="21"/>
      <c r="E73" s="83" t="s">
        <v>43</v>
      </c>
      <c r="F73" s="83"/>
      <c r="G73" s="104"/>
      <c r="H73" s="63">
        <f>G73*H29</f>
        <v>0</v>
      </c>
    </row>
    <row r="74" spans="1:8" ht="13.5">
      <c r="A74" s="52" t="s">
        <v>78</v>
      </c>
      <c r="B74" s="21"/>
      <c r="C74" s="21"/>
      <c r="D74" s="21"/>
      <c r="E74" s="81" t="s">
        <v>40</v>
      </c>
      <c r="F74" s="81"/>
      <c r="G74" s="105"/>
      <c r="H74" s="63">
        <f>G74*H29</f>
        <v>0</v>
      </c>
    </row>
    <row r="75" spans="1:8" ht="13.5">
      <c r="A75" s="52" t="s">
        <v>80</v>
      </c>
      <c r="B75" s="21"/>
      <c r="C75" s="21"/>
      <c r="D75" s="21"/>
      <c r="E75" s="81" t="s">
        <v>40</v>
      </c>
      <c r="F75" s="81"/>
      <c r="G75" s="106"/>
      <c r="H75" s="63">
        <f>G75*H29</f>
        <v>0</v>
      </c>
    </row>
    <row r="76" spans="1:8" ht="13.5">
      <c r="A76" s="52" t="s">
        <v>84</v>
      </c>
      <c r="B76" s="21"/>
      <c r="C76" s="21"/>
      <c r="D76" s="21"/>
      <c r="E76" s="81" t="s">
        <v>17</v>
      </c>
      <c r="F76" s="81"/>
      <c r="G76" s="89" t="s">
        <v>17</v>
      </c>
      <c r="H76" s="63" t="s">
        <v>17</v>
      </c>
    </row>
    <row r="77" spans="1:8" ht="51" customHeight="1">
      <c r="A77" s="52"/>
      <c r="B77" s="141" t="s">
        <v>89</v>
      </c>
      <c r="C77" s="141" t="s">
        <v>90</v>
      </c>
      <c r="D77" s="21"/>
      <c r="E77" s="81"/>
      <c r="F77" s="81"/>
      <c r="G77" s="89"/>
      <c r="H77" s="63"/>
    </row>
    <row r="78" spans="1:8" ht="13.5">
      <c r="A78" s="85" t="s">
        <v>82</v>
      </c>
      <c r="B78" s="142"/>
      <c r="C78" s="144"/>
      <c r="D78" s="21"/>
      <c r="E78" s="81"/>
      <c r="F78" s="81"/>
      <c r="G78" s="89"/>
      <c r="H78" s="63"/>
    </row>
    <row r="79" spans="1:8" ht="13.5">
      <c r="A79" s="79" t="s">
        <v>4</v>
      </c>
      <c r="B79" s="143"/>
      <c r="C79" s="145"/>
      <c r="D79" s="20"/>
      <c r="E79" s="80"/>
      <c r="F79" s="81"/>
      <c r="G79" s="88"/>
      <c r="H79" s="63"/>
    </row>
    <row r="80" spans="1:8" ht="13.5">
      <c r="A80" s="52" t="s">
        <v>79</v>
      </c>
      <c r="B80" s="107"/>
      <c r="C80" s="107"/>
      <c r="D80" s="21"/>
      <c r="E80" s="118" t="s">
        <v>17</v>
      </c>
      <c r="F80" s="118"/>
      <c r="G80" s="89">
        <f>H80/H29</f>
        <v>0</v>
      </c>
      <c r="H80" s="63">
        <f>B80*1.5</f>
        <v>0</v>
      </c>
    </row>
    <row r="81" spans="1:8" ht="13.5">
      <c r="A81" s="85" t="s">
        <v>83</v>
      </c>
      <c r="B81" s="21"/>
      <c r="C81" s="21"/>
      <c r="D81" s="21"/>
      <c r="E81" s="21"/>
      <c r="F81" s="21"/>
      <c r="G81" s="90"/>
      <c r="H81" s="53"/>
    </row>
    <row r="82" spans="1:8" ht="13.5">
      <c r="A82" s="52" t="s">
        <v>81</v>
      </c>
      <c r="B82" s="21"/>
      <c r="C82" s="21"/>
      <c r="D82" s="21"/>
      <c r="E82" s="119" t="s">
        <v>43</v>
      </c>
      <c r="F82" s="119"/>
      <c r="G82" s="108"/>
      <c r="H82" s="84">
        <f>G82*H29</f>
        <v>0</v>
      </c>
    </row>
    <row r="83" spans="1:8" ht="12.75">
      <c r="A83" s="86"/>
      <c r="B83" s="21"/>
      <c r="C83" s="21"/>
      <c r="D83" s="21"/>
      <c r="E83" s="21"/>
      <c r="F83" s="21"/>
      <c r="G83" s="21"/>
      <c r="H83" s="53"/>
    </row>
    <row r="84" spans="1:8" ht="13.5">
      <c r="A84" s="139"/>
      <c r="B84" s="140"/>
      <c r="C84" s="140"/>
      <c r="D84" s="140"/>
      <c r="E84" s="140"/>
      <c r="F84" s="3" t="s">
        <v>37</v>
      </c>
      <c r="G84" s="91">
        <f>SUM(G44:G75)+G82+G38</f>
        <v>0</v>
      </c>
      <c r="H84" s="18"/>
    </row>
    <row r="85" spans="1:8" ht="13.5">
      <c r="A85" s="6"/>
      <c r="B85" s="4"/>
      <c r="C85" s="126" t="s">
        <v>3</v>
      </c>
      <c r="D85" s="127"/>
      <c r="E85" s="127"/>
      <c r="F85" s="128"/>
      <c r="G85" s="128"/>
      <c r="H85" s="7">
        <f>SUM(H38:H82)</f>
        <v>0</v>
      </c>
    </row>
    <row r="86" spans="1:7" s="22" customFormat="1" ht="13.5">
      <c r="A86" s="28"/>
      <c r="B86" s="21"/>
      <c r="C86" s="21"/>
      <c r="D86" s="21"/>
      <c r="E86" s="36"/>
      <c r="F86" s="42"/>
      <c r="G86" s="42"/>
    </row>
    <row r="87" spans="1:8" ht="12.75">
      <c r="A87" s="5"/>
      <c r="B87" s="5"/>
      <c r="C87" s="5"/>
      <c r="D87" s="120" t="s">
        <v>45</v>
      </c>
      <c r="E87" s="121"/>
      <c r="F87" s="121"/>
      <c r="G87" s="121"/>
      <c r="H87" s="17">
        <f>H85+H29</f>
        <v>25</v>
      </c>
    </row>
    <row r="88" s="43" customFormat="1" ht="12.75"/>
    <row r="89" s="22" customFormat="1" ht="12.75"/>
    <row r="90" s="22" customFormat="1" ht="12.75"/>
  </sheetData>
  <sheetProtection scenarios="1"/>
  <mergeCells count="38">
    <mergeCell ref="E56:F56"/>
    <mergeCell ref="E55:F55"/>
    <mergeCell ref="E64:F64"/>
    <mergeCell ref="B77:B79"/>
    <mergeCell ref="C77:C79"/>
    <mergeCell ref="E60:F60"/>
    <mergeCell ref="E65:F65"/>
    <mergeCell ref="E58:F58"/>
    <mergeCell ref="A2:H2"/>
    <mergeCell ref="E82:F82"/>
    <mergeCell ref="C85:G85"/>
    <mergeCell ref="B7:G7"/>
    <mergeCell ref="B22:C22"/>
    <mergeCell ref="B9:C9"/>
    <mergeCell ref="D18:G18"/>
    <mergeCell ref="A30:H30"/>
    <mergeCell ref="C29:G29"/>
    <mergeCell ref="E45:F45"/>
    <mergeCell ref="D87:G87"/>
    <mergeCell ref="D26:G26"/>
    <mergeCell ref="E67:F67"/>
    <mergeCell ref="E80:F80"/>
    <mergeCell ref="E59:F59"/>
    <mergeCell ref="E63:F63"/>
    <mergeCell ref="E66:F66"/>
    <mergeCell ref="E46:F46"/>
    <mergeCell ref="E49:F49"/>
    <mergeCell ref="A84:E84"/>
    <mergeCell ref="E44:F44"/>
    <mergeCell ref="E70:F70"/>
    <mergeCell ref="E61:F61"/>
    <mergeCell ref="E48:F48"/>
    <mergeCell ref="E50:F50"/>
    <mergeCell ref="E53:F53"/>
    <mergeCell ref="E54:F54"/>
    <mergeCell ref="E51:F51"/>
    <mergeCell ref="E69:F69"/>
    <mergeCell ref="E68:F68"/>
  </mergeCells>
  <printOptions/>
  <pageMargins left="0.7407407407407407" right="0.6299212598425197" top="1.7222222222222223" bottom="0.984251968503937" header="0.5118110236220472" footer="0.5118110236220472"/>
  <pageSetup orientation="portrait" paperSize="9" r:id="rId2"/>
  <headerFooter alignWithMargins="0">
    <oddHeader>&amp;L&amp;"Arial Black,Regular"&amp;6
&amp;11State Library People Places
Service Based Area Calculator
&amp;R&amp;G</oddHeader>
    <oddFooter>&amp;L&amp;"Arial Narrow,Regular"&amp;8&amp;F
Printed on &amp;D at &amp;T&amp;R&amp;"Arial Narrow,Regular"&amp;8Page &amp;P of &amp;N
</oddFooter>
  </headerFooter>
  <rowBreaks count="1" manualBreakCount="1">
    <brk id="3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fjmt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People places: service based benchmark</dc:title>
  <dc:subject/>
  <dc:creator>State Library of NSW</dc:creator>
  <cp:keywords>collections, shelving, pcs, computers, seating, study, meeting rooms, exhibitions, café, kitchen, stack, photocopiers, training</cp:keywords>
  <dc:description/>
  <cp:lastModifiedBy>Danielle dhoareau</cp:lastModifiedBy>
  <cp:lastPrinted>2012-05-30T06:14:23Z</cp:lastPrinted>
  <dcterms:created xsi:type="dcterms:W3CDTF">2005-08-26T07:13:10Z</dcterms:created>
  <dcterms:modified xsi:type="dcterms:W3CDTF">2015-06-25T01:36:31Z</dcterms:modified>
  <cp:category/>
  <cp:version/>
  <cp:contentType/>
  <cp:contentStatus/>
</cp:coreProperties>
</file>